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FO-GAF-3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<sst xmlns="http://schemas.openxmlformats.org/spreadsheetml/2006/main" count="62" uniqueCount="48">
  <si>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BALANCE DE LIQUIDACIÓN DE CONTRATOS</t>
  </si>
  <si>
    <t>Código: FO-GAF-30</t>
  </si>
  <si>
    <t>Versión: 01</t>
  </si>
  <si>
    <t>Fecha: 29/11/2022</t>
  </si>
  <si>
    <t>RECURSO ADMINISTRAR</t>
  </si>
  <si>
    <t>ADICIÓN</t>
  </si>
  <si>
    <t>HONORARIOS</t>
  </si>
  <si>
    <t>TOTAL CONTRATO</t>
  </si>
  <si>
    <t>Recursos administrar # 1</t>
  </si>
  <si>
    <t>Recursos administrar # 2</t>
  </si>
  <si>
    <t>Recursos administrar # 3</t>
  </si>
  <si>
    <t>Recursos administrar # 4</t>
  </si>
  <si>
    <t>Total Recurso administrar</t>
  </si>
  <si>
    <t>Honorarios Facturados 1</t>
  </si>
  <si>
    <t>Honorarios  Facturados  2</t>
  </si>
  <si>
    <t>Total Honorarios</t>
  </si>
  <si>
    <t>Total Contrato</t>
  </si>
  <si>
    <t>RELACIÓN RECURSOS RECIBIDOS EN ADMINISTRACION</t>
  </si>
  <si>
    <t>Recursos a administrar Facturados</t>
  </si>
  <si>
    <r>
      <t xml:space="preserve">Rendimientos Generados a </t>
    </r>
    <r>
      <rPr>
        <sz val="10"/>
        <color rgb="FFFF0000"/>
        <rFont val="Arial"/>
        <charset val="134"/>
      </rPr>
      <t>FECHA</t>
    </r>
  </si>
  <si>
    <r>
      <t xml:space="preserve">Rendimientos devueltos </t>
    </r>
    <r>
      <rPr>
        <sz val="10"/>
        <color rgb="FFFF0000"/>
        <rFont val="Arial"/>
        <charset val="134"/>
      </rPr>
      <t>ENTIDAD</t>
    </r>
  </si>
  <si>
    <t>Rendimientos Contratista</t>
  </si>
  <si>
    <t>Pagos Obra</t>
  </si>
  <si>
    <t>Pagos Interventoria</t>
  </si>
  <si>
    <t>Gestion Administrativa según propuesta economica</t>
  </si>
  <si>
    <r>
      <t xml:space="preserve">Saldo Banco </t>
    </r>
    <r>
      <rPr>
        <b/>
        <sz val="10"/>
        <color rgb="FFFF0000"/>
        <rFont val="Arial"/>
        <charset val="134"/>
      </rPr>
      <t>XXXXX</t>
    </r>
    <r>
      <rPr>
        <b/>
        <sz val="10"/>
        <color theme="1"/>
        <rFont val="Arial"/>
        <charset val="134"/>
      </rPr>
      <t xml:space="preserve"> N° </t>
    </r>
    <r>
      <rPr>
        <b/>
        <sz val="10"/>
        <color rgb="FFFF0000"/>
        <rFont val="Arial"/>
        <charset val="134"/>
      </rPr>
      <t>XXXX</t>
    </r>
  </si>
  <si>
    <t>Componente</t>
  </si>
  <si>
    <t>Obra</t>
  </si>
  <si>
    <t>Interventoria</t>
  </si>
  <si>
    <t>Gestion Administrativa</t>
  </si>
  <si>
    <t xml:space="preserve">Pactado </t>
  </si>
  <si>
    <t>Ejecutado</t>
  </si>
  <si>
    <t xml:space="preserve">Ahorro   </t>
  </si>
  <si>
    <r>
      <t xml:space="preserve">Saldo Banco </t>
    </r>
    <r>
      <rPr>
        <b/>
        <sz val="10"/>
        <color rgb="FFFF0000"/>
        <rFont val="Arial"/>
        <charset val="134"/>
      </rPr>
      <t>XXXX</t>
    </r>
    <r>
      <rPr>
        <b/>
        <sz val="10"/>
        <color theme="1"/>
        <rFont val="Arial"/>
        <charset val="134"/>
      </rPr>
      <t xml:space="preserve"> N° </t>
    </r>
    <r>
      <rPr>
        <b/>
        <sz val="10"/>
        <color rgb="FFFF0000"/>
        <rFont val="Arial"/>
        <charset val="134"/>
      </rPr>
      <t>XXXX</t>
    </r>
  </si>
  <si>
    <t xml:space="preserve">Destinados a </t>
  </si>
  <si>
    <t>Rembolso Ahorro de Obra</t>
  </si>
  <si>
    <r>
      <t xml:space="preserve">La asignada por </t>
    </r>
    <r>
      <rPr>
        <sz val="10"/>
        <color rgb="FFFF0000"/>
        <rFont val="Arial"/>
        <charset val="134"/>
      </rPr>
      <t>ENTIDAD</t>
    </r>
  </si>
  <si>
    <t>Reembolso Interventoria</t>
  </si>
  <si>
    <t xml:space="preserve">Rembolso Gestion administrativa </t>
  </si>
  <si>
    <t>Cuenta propia Edeso</t>
  </si>
  <si>
    <t>Rendimientos Generados por devolver</t>
  </si>
  <si>
    <t>Nombre de quien elaboró</t>
  </si>
  <si>
    <t>Cargo que ocupa</t>
  </si>
  <si>
    <t>saldo en contabilidad</t>
  </si>
  <si>
    <t>La asignada por Municipio de Rionegro</t>
  </si>
  <si>
    <t>GA</t>
  </si>
  <si>
    <t>OBRA</t>
  </si>
  <si>
    <t>INTER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</si>
</sst>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&quot;$&quot;\ #,##0"/>
    <numFmt numFmtId="179" formatCode="&quot;$&quot;\ #,##0.00"/>
    <numFmt numFmtId="180" formatCode="_-* #,##0_-;\-* #,##0_-;_-* &quot;-&quot;??_-;_-@"/>
    <numFmt numFmtId="181" formatCode="_-&quot;$&quot;* #,##0.00_-;\-&quot;$&quot;* #,##0.00_-;_-&quot;$&quot;* &quot;-&quot;??_-;_-@"/>
    <numFmt numFmtId="182" formatCode="_-&quot;$&quot;* #,##0_-;\-&quot;$&quot;* #,##0_-;_-&quot;$&quot;* &quot;-&quot;??_-;_-@"/>
    <numFmt numFmtId="183" formatCode="_-* #,##0.00_-;\-* #,##0.00_-;_-* &quot;-&quot;??_-;_-@"/>
    <numFmt numFmtId="184" formatCode="&quot;$&quot;#,##0.00"/>
  </numFmts>
  <fonts count="30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Arial"/>
      <charset val="134"/>
    </font>
    <font>
      <sz val="10"/>
      <color rgb="FF000000"/>
      <name val="Arial"/>
      <charset val="134"/>
    </font>
    <font>
      <b/>
      <sz val="22"/>
      <color rgb="FF000000"/>
      <name val="Arial"/>
      <charset val="134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</font>
    <font>
      <b/>
      <sz val="11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0"/>
      <color rgb="FFFF0000"/>
      <name val="Arial"/>
      <charset val="134"/>
    </font>
    <font>
      <sz val="10"/>
      <color rgb="FFFF0000"/>
      <name val="Arial"/>
      <charset val="134"/>
    </font>
  </fonts>
  <fills count="4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E7E6E6"/>
      </patternFill>
    </fill>
    <fill>
      <patternFill patternType="solid">
        <fgColor rgb="FFE7E6E6"/>
        <bgColor rgb="FFE7E6E6"/>
      </patternFill>
    </fill>
    <fill>
      <patternFill patternType="solid">
        <fgColor rgb="FFD8D8D8"/>
        <bgColor rgb="FFD8D8D8"/>
      </patternFill>
    </fill>
    <fill>
      <patternFill patternType="solid">
        <fgColor rgb="FFFBE4D5"/>
        <bgColor rgb="FFFBE4D5"/>
      </patternFill>
    </fill>
    <fill>
      <patternFill patternType="solid">
        <fgColor theme="5"/>
        <bgColor theme="5"/>
      </patternFill>
    </fill>
    <fill>
      <patternFill patternType="solid">
        <fgColor rgb="FFF4B083"/>
        <bgColor rgb="FFF4B083"/>
      </patternFill>
    </fill>
    <fill>
      <patternFill patternType="solid">
        <fgColor rgb="FFB4C6E7"/>
        <bgColor rgb="FFB4C6E7"/>
      </patternFill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3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0" applyNumberFormat="0" applyFill="0" applyAlignment="0" applyProtection="0">
      <alignment vertical="center"/>
    </xf>
    <xf numFmtId="0" fontId="15" fillId="0" borderId="40" applyNumberFormat="0" applyFill="0" applyAlignment="0" applyProtection="0">
      <alignment vertical="center"/>
    </xf>
    <xf numFmtId="0" fontId="16" fillId="0" borderId="4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6" borderId="42" applyNumberFormat="0" applyAlignment="0" applyProtection="0">
      <alignment vertical="center"/>
    </xf>
    <xf numFmtId="0" fontId="18" fillId="17" borderId="43" applyNumberFormat="0" applyAlignment="0" applyProtection="0">
      <alignment vertical="center"/>
    </xf>
    <xf numFmtId="0" fontId="19" fillId="17" borderId="42" applyNumberFormat="0" applyAlignment="0" applyProtection="0">
      <alignment vertical="center"/>
    </xf>
    <xf numFmtId="0" fontId="20" fillId="18" borderId="44" applyNumberFormat="0" applyAlignment="0" applyProtection="0">
      <alignment vertical="center"/>
    </xf>
    <xf numFmtId="0" fontId="21" fillId="0" borderId="45" applyNumberFormat="0" applyFill="0" applyAlignment="0" applyProtection="0">
      <alignment vertical="center"/>
    </xf>
    <xf numFmtId="0" fontId="22" fillId="0" borderId="46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</cellStyleXfs>
  <cellXfs count="130">
    <xf numFmtId="0" fontId="0" fillId="0" borderId="0" xfId="0" applyFont="1" applyAlignment="1"/>
    <xf numFmtId="0" fontId="1" fillId="0" borderId="0" xfId="0" applyFont="1" applyAlignment="1"/>
    <xf numFmtId="0" fontId="2" fillId="2" borderId="0" xfId="0" applyFont="1" applyFill="1" applyAlignment="1"/>
    <xf numFmtId="0" fontId="2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2" fillId="2" borderId="0" xfId="0" applyFont="1" applyFill="1"/>
    <xf numFmtId="0" fontId="1" fillId="0" borderId="6" xfId="0" applyFont="1" applyBorder="1"/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0" xfId="0" applyFont="1" applyFill="1" applyAlignment="1"/>
    <xf numFmtId="0" fontId="1" fillId="0" borderId="9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1" fillId="3" borderId="13" xfId="0" applyFont="1" applyFill="1" applyBorder="1"/>
    <xf numFmtId="178" fontId="5" fillId="3" borderId="13" xfId="0" applyNumberFormat="1" applyFont="1" applyFill="1" applyBorder="1" applyAlignment="1">
      <alignment horizontal="right" vertical="center"/>
    </xf>
    <xf numFmtId="178" fontId="5" fillId="3" borderId="13" xfId="0" applyNumberFormat="1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/>
    </xf>
    <xf numFmtId="178" fontId="6" fillId="4" borderId="13" xfId="0" applyNumberFormat="1" applyFont="1" applyFill="1" applyBorder="1" applyAlignment="1">
      <alignment horizontal="right" vertical="center"/>
    </xf>
    <xf numFmtId="0" fontId="6" fillId="5" borderId="13" xfId="0" applyFont="1" applyFill="1" applyBorder="1" applyAlignment="1">
      <alignment horizontal="center" vertical="center"/>
    </xf>
    <xf numFmtId="178" fontId="6" fillId="5" borderId="13" xfId="0" applyNumberFormat="1" applyFont="1" applyFill="1" applyBorder="1" applyAlignment="1">
      <alignment horizontal="right" vertical="center"/>
    </xf>
    <xf numFmtId="179" fontId="6" fillId="5" borderId="13" xfId="0" applyNumberFormat="1" applyFont="1" applyFill="1" applyBorder="1" applyAlignment="1">
      <alignment horizontal="right" vertical="center"/>
    </xf>
    <xf numFmtId="0" fontId="6" fillId="6" borderId="13" xfId="0" applyFont="1" applyFill="1" applyBorder="1" applyAlignment="1">
      <alignment horizontal="center" vertical="center"/>
    </xf>
    <xf numFmtId="179" fontId="6" fillId="6" borderId="13" xfId="0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vertical="center"/>
    </xf>
    <xf numFmtId="0" fontId="5" fillId="6" borderId="0" xfId="0" applyFont="1" applyFill="1" applyBorder="1" applyAlignment="1">
      <alignment horizontal="center"/>
    </xf>
    <xf numFmtId="0" fontId="5" fillId="6" borderId="0" xfId="0" applyFont="1" applyFill="1" applyBorder="1"/>
    <xf numFmtId="0" fontId="6" fillId="7" borderId="13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178" fontId="5" fillId="3" borderId="13" xfId="0" applyNumberFormat="1" applyFont="1" applyFill="1" applyBorder="1" applyAlignment="1">
      <alignment horizontal="right"/>
    </xf>
    <xf numFmtId="0" fontId="6" fillId="5" borderId="13" xfId="0" applyFont="1" applyFill="1" applyBorder="1" applyAlignment="1">
      <alignment horizontal="center" vertical="center" wrapText="1"/>
    </xf>
    <xf numFmtId="0" fontId="5" fillId="3" borderId="0" xfId="0" applyFont="1" applyFill="1"/>
    <xf numFmtId="0" fontId="6" fillId="7" borderId="13" xfId="0" applyFont="1" applyFill="1" applyBorder="1" applyAlignment="1">
      <alignment horizontal="center" vertical="center"/>
    </xf>
    <xf numFmtId="0" fontId="5" fillId="3" borderId="13" xfId="0" applyFont="1" applyFill="1" applyBorder="1"/>
    <xf numFmtId="178" fontId="5" fillId="3" borderId="13" xfId="0" applyNumberFormat="1" applyFont="1" applyFill="1" applyBorder="1"/>
    <xf numFmtId="179" fontId="5" fillId="3" borderId="13" xfId="0" applyNumberFormat="1" applyFont="1" applyFill="1" applyBorder="1"/>
    <xf numFmtId="0" fontId="6" fillId="7" borderId="13" xfId="0" applyFont="1" applyFill="1" applyBorder="1"/>
    <xf numFmtId="178" fontId="6" fillId="7" borderId="13" xfId="0" applyNumberFormat="1" applyFont="1" applyFill="1" applyBorder="1"/>
    <xf numFmtId="179" fontId="6" fillId="7" borderId="13" xfId="0" applyNumberFormat="1" applyFont="1" applyFill="1" applyBorder="1"/>
    <xf numFmtId="0" fontId="6" fillId="3" borderId="0" xfId="0" applyFont="1" applyFill="1"/>
    <xf numFmtId="179" fontId="6" fillId="3" borderId="0" xfId="0" applyNumberFormat="1" applyFont="1" applyFill="1"/>
    <xf numFmtId="0" fontId="5" fillId="6" borderId="13" xfId="0" applyFont="1" applyFill="1" applyBorder="1"/>
    <xf numFmtId="179" fontId="5" fillId="6" borderId="13" xfId="0" applyNumberFormat="1" applyFont="1" applyFill="1" applyBorder="1"/>
    <xf numFmtId="0" fontId="2" fillId="3" borderId="0" xfId="0" applyFont="1" applyFill="1"/>
    <xf numFmtId="179" fontId="5" fillId="3" borderId="0" xfId="0" applyNumberFormat="1" applyFont="1" applyFill="1"/>
    <xf numFmtId="179" fontId="5" fillId="6" borderId="0" xfId="0" applyNumberFormat="1" applyFont="1" applyFill="1" applyBorder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2" fillId="6" borderId="0" xfId="0" applyFont="1" applyFill="1" applyBorder="1"/>
    <xf numFmtId="0" fontId="1" fillId="3" borderId="0" xfId="0" applyFont="1" applyFill="1" applyAlignment="1"/>
    <xf numFmtId="0" fontId="7" fillId="6" borderId="14" xfId="0" applyFont="1" applyFill="1" applyBorder="1"/>
    <xf numFmtId="0" fontId="1" fillId="2" borderId="0" xfId="0" applyFont="1" applyFill="1" applyAlignment="1"/>
    <xf numFmtId="0" fontId="7" fillId="3" borderId="0" xfId="0" applyFont="1" applyFill="1"/>
    <xf numFmtId="0" fontId="7" fillId="3" borderId="15" xfId="0" applyFont="1" applyFill="1" applyBorder="1"/>
    <xf numFmtId="0" fontId="6" fillId="8" borderId="16" xfId="0" applyFont="1" applyFill="1" applyBorder="1" applyAlignment="1">
      <alignment horizontal="center"/>
    </xf>
    <xf numFmtId="178" fontId="5" fillId="0" borderId="17" xfId="0" applyNumberFormat="1" applyFont="1" applyBorder="1" applyAlignment="1">
      <alignment horizontal="right" vertical="center"/>
    </xf>
    <xf numFmtId="0" fontId="6" fillId="8" borderId="18" xfId="0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178" fontId="5" fillId="0" borderId="5" xfId="0" applyNumberFormat="1" applyFont="1" applyBorder="1" applyAlignment="1">
      <alignment horizontal="right" vertical="center"/>
    </xf>
    <xf numFmtId="178" fontId="6" fillId="9" borderId="19" xfId="0" applyNumberFormat="1" applyFont="1" applyFill="1" applyBorder="1" applyAlignment="1">
      <alignment horizontal="right" vertical="center"/>
    </xf>
    <xf numFmtId="179" fontId="5" fillId="0" borderId="20" xfId="0" applyNumberFormat="1" applyFont="1" applyBorder="1" applyAlignment="1">
      <alignment horizontal="right" vertical="center"/>
    </xf>
    <xf numFmtId="179" fontId="5" fillId="0" borderId="17" xfId="0" applyNumberFormat="1" applyFont="1" applyBorder="1" applyAlignment="1">
      <alignment horizontal="right" vertical="center"/>
    </xf>
    <xf numFmtId="0" fontId="6" fillId="9" borderId="21" xfId="0" applyFont="1" applyFill="1" applyBorder="1" applyAlignment="1">
      <alignment horizontal="center" vertical="center"/>
    </xf>
    <xf numFmtId="178" fontId="6" fillId="9" borderId="22" xfId="0" applyNumberFormat="1" applyFont="1" applyFill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179" fontId="5" fillId="0" borderId="9" xfId="0" applyNumberFormat="1" applyFont="1" applyBorder="1" applyAlignment="1">
      <alignment horizontal="right" vertical="center"/>
    </xf>
    <xf numFmtId="180" fontId="2" fillId="0" borderId="0" xfId="0" applyNumberFormat="1" applyFont="1"/>
    <xf numFmtId="179" fontId="5" fillId="0" borderId="5" xfId="0" applyNumberFormat="1" applyFont="1" applyBorder="1" applyAlignment="1">
      <alignment horizontal="right" vertical="center"/>
    </xf>
    <xf numFmtId="179" fontId="6" fillId="9" borderId="19" xfId="0" applyNumberFormat="1" applyFont="1" applyFill="1" applyBorder="1" applyAlignment="1">
      <alignment horizontal="right" vertical="center"/>
    </xf>
    <xf numFmtId="179" fontId="6" fillId="6" borderId="19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181" fontId="6" fillId="9" borderId="19" xfId="0" applyNumberFormat="1" applyFont="1" applyFill="1" applyBorder="1" applyAlignment="1">
      <alignment horizontal="right" vertical="center"/>
    </xf>
    <xf numFmtId="179" fontId="6" fillId="9" borderId="22" xfId="0" applyNumberFormat="1" applyFont="1" applyFill="1" applyBorder="1" applyAlignment="1">
      <alignment horizontal="right" vertical="center"/>
    </xf>
    <xf numFmtId="0" fontId="6" fillId="6" borderId="21" xfId="0" applyFont="1" applyFill="1" applyBorder="1" applyAlignment="1">
      <alignment horizontal="center" vertical="center"/>
    </xf>
    <xf numFmtId="179" fontId="6" fillId="6" borderId="22" xfId="0" applyNumberFormat="1" applyFont="1" applyFill="1" applyBorder="1" applyAlignment="1">
      <alignment horizontal="right" vertical="center"/>
    </xf>
    <xf numFmtId="179" fontId="6" fillId="9" borderId="23" xfId="0" applyNumberFormat="1" applyFont="1" applyFill="1" applyBorder="1" applyAlignment="1">
      <alignment horizontal="right" vertical="center"/>
    </xf>
    <xf numFmtId="0" fontId="5" fillId="0" borderId="24" xfId="0" applyFont="1" applyBorder="1" applyAlignment="1">
      <alignment horizontal="left" vertical="center" wrapText="1"/>
    </xf>
    <xf numFmtId="181" fontId="2" fillId="0" borderId="0" xfId="0" applyNumberFormat="1" applyFont="1"/>
    <xf numFmtId="0" fontId="6" fillId="8" borderId="25" xfId="0" applyFont="1" applyFill="1" applyBorder="1" applyAlignment="1">
      <alignment horizontal="center"/>
    </xf>
    <xf numFmtId="0" fontId="6" fillId="9" borderId="26" xfId="0" applyFont="1" applyFill="1" applyBorder="1" applyAlignment="1">
      <alignment horizontal="center" vertical="center"/>
    </xf>
    <xf numFmtId="179" fontId="6" fillId="9" borderId="27" xfId="0" applyNumberFormat="1" applyFont="1" applyFill="1" applyBorder="1" applyAlignment="1">
      <alignment horizontal="right" vertical="center"/>
    </xf>
    <xf numFmtId="178" fontId="5" fillId="0" borderId="20" xfId="0" applyNumberFormat="1" applyFont="1" applyBorder="1" applyAlignment="1">
      <alignment horizontal="right"/>
    </xf>
    <xf numFmtId="0" fontId="5" fillId="0" borderId="28" xfId="0" applyFont="1" applyBorder="1" applyAlignment="1">
      <alignment horizontal="left" vertical="center" wrapText="1"/>
    </xf>
    <xf numFmtId="179" fontId="5" fillId="0" borderId="17" xfId="0" applyNumberFormat="1" applyFont="1" applyBorder="1" applyAlignment="1">
      <alignment horizontal="right"/>
    </xf>
    <xf numFmtId="0" fontId="5" fillId="6" borderId="29" xfId="0" applyFont="1" applyFill="1" applyBorder="1" applyAlignment="1">
      <alignment horizontal="center"/>
    </xf>
    <xf numFmtId="0" fontId="6" fillId="8" borderId="30" xfId="0" applyFont="1" applyFill="1" applyBorder="1" applyAlignment="1">
      <alignment horizontal="center"/>
    </xf>
    <xf numFmtId="178" fontId="5" fillId="0" borderId="17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/>
    </xf>
    <xf numFmtId="178" fontId="5" fillId="0" borderId="9" xfId="0" applyNumberFormat="1" applyFont="1" applyBorder="1" applyAlignment="1">
      <alignment horizontal="right"/>
    </xf>
    <xf numFmtId="0" fontId="5" fillId="0" borderId="5" xfId="0" applyFont="1" applyBorder="1" applyAlignment="1">
      <alignment horizontal="center"/>
    </xf>
    <xf numFmtId="179" fontId="5" fillId="0" borderId="5" xfId="0" applyNumberFormat="1" applyFont="1" applyBorder="1" applyAlignment="1">
      <alignment horizontal="right"/>
    </xf>
    <xf numFmtId="178" fontId="5" fillId="0" borderId="5" xfId="0" applyNumberFormat="1" applyFont="1" applyBorder="1" applyAlignment="1">
      <alignment horizontal="right"/>
    </xf>
    <xf numFmtId="182" fontId="2" fillId="0" borderId="0" xfId="0" applyNumberFormat="1" applyFont="1"/>
    <xf numFmtId="0" fontId="2" fillId="10" borderId="0" xfId="0" applyFont="1" applyFill="1" applyBorder="1"/>
    <xf numFmtId="0" fontId="5" fillId="0" borderId="0" xfId="0" applyFont="1"/>
    <xf numFmtId="183" fontId="2" fillId="10" borderId="0" xfId="0" applyNumberFormat="1" applyFont="1" applyFill="1" applyBorder="1"/>
    <xf numFmtId="0" fontId="6" fillId="8" borderId="25" xfId="0" applyFont="1" applyFill="1" applyBorder="1" applyAlignment="1">
      <alignment horizontal="center" vertical="center"/>
    </xf>
    <xf numFmtId="183" fontId="2" fillId="11" borderId="0" xfId="0" applyNumberFormat="1" applyFont="1" applyFill="1" applyBorder="1"/>
    <xf numFmtId="0" fontId="6" fillId="8" borderId="31" xfId="0" applyFont="1" applyFill="1" applyBorder="1" applyAlignment="1">
      <alignment horizontal="center" vertical="center"/>
    </xf>
    <xf numFmtId="0" fontId="6" fillId="9" borderId="32" xfId="0" applyFont="1" applyFill="1" applyBorder="1" applyAlignment="1">
      <alignment horizontal="center" vertical="center" wrapText="1"/>
    </xf>
    <xf numFmtId="179" fontId="6" fillId="9" borderId="32" xfId="0" applyNumberFormat="1" applyFont="1" applyFill="1" applyBorder="1" applyAlignment="1">
      <alignment horizontal="right" vertical="center"/>
    </xf>
    <xf numFmtId="179" fontId="5" fillId="0" borderId="17" xfId="0" applyNumberFormat="1" applyFont="1" applyBorder="1"/>
    <xf numFmtId="179" fontId="5" fillId="0" borderId="33" xfId="0" applyNumberFormat="1" applyFont="1" applyBorder="1"/>
    <xf numFmtId="0" fontId="6" fillId="8" borderId="34" xfId="0" applyFont="1" applyFill="1" applyBorder="1" applyAlignment="1">
      <alignment horizontal="center" vertical="center"/>
    </xf>
    <xf numFmtId="184" fontId="2" fillId="0" borderId="0" xfId="0" applyNumberFormat="1" applyFont="1"/>
    <xf numFmtId="0" fontId="6" fillId="8" borderId="35" xfId="0" applyFont="1" applyFill="1" applyBorder="1" applyAlignment="1">
      <alignment horizontal="center" vertical="center"/>
    </xf>
    <xf numFmtId="183" fontId="2" fillId="0" borderId="0" xfId="0" applyNumberFormat="1" applyFont="1"/>
    <xf numFmtId="178" fontId="5" fillId="0" borderId="5" xfId="0" applyNumberFormat="1" applyFont="1" applyBorder="1"/>
    <xf numFmtId="179" fontId="5" fillId="0" borderId="5" xfId="0" applyNumberFormat="1" applyFont="1" applyBorder="1"/>
    <xf numFmtId="179" fontId="6" fillId="8" borderId="36" xfId="0" applyNumberFormat="1" applyFont="1" applyFill="1" applyBorder="1"/>
    <xf numFmtId="179" fontId="2" fillId="12" borderId="0" xfId="0" applyNumberFormat="1" applyFont="1" applyFill="1" applyBorder="1"/>
    <xf numFmtId="179" fontId="5" fillId="0" borderId="1" xfId="0" applyNumberFormat="1" applyFont="1" applyBorder="1"/>
    <xf numFmtId="179" fontId="6" fillId="8" borderId="0" xfId="0" applyNumberFormat="1" applyFont="1" applyFill="1" applyBorder="1"/>
    <xf numFmtId="178" fontId="5" fillId="0" borderId="6" xfId="0" applyNumberFormat="1" applyFont="1" applyBorder="1"/>
    <xf numFmtId="179" fontId="8" fillId="13" borderId="0" xfId="0" applyNumberFormat="1" applyFont="1" applyFill="1" applyBorder="1"/>
    <xf numFmtId="179" fontId="6" fillId="8" borderId="37" xfId="0" applyNumberFormat="1" applyFont="1" applyFill="1" applyBorder="1"/>
    <xf numFmtId="179" fontId="6" fillId="8" borderId="34" xfId="0" applyNumberFormat="1" applyFont="1" applyFill="1" applyBorder="1"/>
    <xf numFmtId="0" fontId="6" fillId="8" borderId="38" xfId="0" applyFont="1" applyFill="1" applyBorder="1" applyAlignment="1">
      <alignment horizontal="center"/>
    </xf>
    <xf numFmtId="179" fontId="5" fillId="6" borderId="5" xfId="0" applyNumberFormat="1" applyFont="1" applyFill="1" applyBorder="1"/>
    <xf numFmtId="0" fontId="5" fillId="0" borderId="15" xfId="0" applyFont="1" applyBorder="1"/>
    <xf numFmtId="0" fontId="2" fillId="0" borderId="0" xfId="0" applyFont="1" applyAlignment="1">
      <alignment horizontal="center"/>
    </xf>
    <xf numFmtId="180" fontId="8" fillId="14" borderId="0" xfId="0" applyNumberFormat="1" applyFont="1" applyFill="1" applyBorder="1"/>
    <xf numFmtId="0" fontId="2" fillId="14" borderId="0" xfId="0" applyFont="1" applyFill="1" applyBorder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266700</xdr:colOff>
      <xdr:row>0</xdr:row>
      <xdr:rowOff>9525</xdr:rowOff>
    </xdr:from>
    <xdr:ext cx="952500" cy="485775"/>
    <xdr:pic>
      <xdr:nvPicPr>
        <xdr:cNvPr id="2" name="image1.jpg" descr="logo edeso.jpg" title="Imagen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266700" y="9525"/>
          <a:ext cx="952500" cy="4857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995"/>
  <sheetViews>
    <sheetView tabSelected="1" workbookViewId="0">
      <pane ySplit="1" topLeftCell="A2" activePane="bottomLeft" state="frozen"/>
      <selection/>
      <selection pane="bottomLeft" activeCell="H20" sqref="H20"/>
    </sheetView>
  </sheetViews>
  <sheetFormatPr defaultColWidth="14.4285714285714" defaultRowHeight="15" customHeight="1"/>
  <cols>
    <col min="1" max="1" width="21.8571428571429" style="3" customWidth="1"/>
    <col min="2" max="2" width="34.2857142857143" style="3" customWidth="1"/>
    <col min="3" max="3" width="24" style="3" customWidth="1"/>
    <col min="4" max="4" width="24.8571428571429" style="3" customWidth="1"/>
    <col min="5" max="5" width="24.1428571428571" style="3" customWidth="1"/>
    <col min="6" max="6" width="19.1428571428571" style="3" customWidth="1"/>
    <col min="7" max="26" width="10.7142857142857" style="3" customWidth="1"/>
    <col min="27" max="16384" width="14.4285714285714" style="3"/>
  </cols>
  <sheetData>
    <row r="1" customHeight="1" spans="1:39">
      <c r="A1" s="4"/>
      <c r="B1" s="5" t="s">
        <v>0</v>
      </c>
      <c r="C1" s="6"/>
      <c r="D1" s="7"/>
      <c r="E1" s="8" t="s">
        <v>1</v>
      </c>
      <c r="F1" s="9"/>
      <c r="G1" s="2"/>
      <c r="H1" s="2"/>
      <c r="I1" s="2"/>
      <c r="J1" s="9"/>
      <c r="K1" s="2"/>
      <c r="L1" s="2"/>
      <c r="M1" s="2"/>
      <c r="N1" s="9"/>
      <c r="O1" s="2"/>
      <c r="P1" s="2"/>
      <c r="Q1" s="2"/>
      <c r="R1" s="9"/>
      <c r="S1" s="2"/>
      <c r="T1" s="2"/>
      <c r="U1" s="2"/>
      <c r="V1" s="9"/>
      <c r="W1" s="2"/>
      <c r="X1" s="2"/>
      <c r="Y1" s="2"/>
      <c r="Z1" s="9"/>
      <c r="AA1" s="2"/>
      <c r="AB1" s="2"/>
      <c r="AC1" s="2"/>
      <c r="AD1" s="9"/>
      <c r="AE1" s="2"/>
      <c r="AF1" s="2"/>
      <c r="AG1" s="2"/>
      <c r="AH1" s="9"/>
      <c r="AI1" s="2"/>
      <c r="AJ1" s="2"/>
      <c r="AK1" s="2"/>
      <c r="AL1" s="9"/>
      <c r="AM1" s="2"/>
    </row>
    <row r="2" customHeight="1" spans="1:39">
      <c r="A2" s="10"/>
      <c r="B2" s="11"/>
      <c r="C2" s="12"/>
      <c r="D2" s="13"/>
      <c r="E2" s="8" t="s">
        <v>2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</row>
    <row r="3" customHeight="1" spans="1:39">
      <c r="A3" s="15"/>
      <c r="B3" s="16"/>
      <c r="C3" s="17"/>
      <c r="D3" s="18"/>
      <c r="E3" s="8" t="s">
        <v>3</v>
      </c>
      <c r="F3" s="9"/>
      <c r="G3" s="2"/>
      <c r="H3" s="2"/>
      <c r="I3" s="2"/>
      <c r="J3" s="9"/>
      <c r="K3" s="2"/>
      <c r="L3" s="2"/>
      <c r="M3" s="2"/>
      <c r="N3" s="9"/>
      <c r="O3" s="2"/>
      <c r="P3" s="2"/>
      <c r="Q3" s="2"/>
      <c r="R3" s="9"/>
      <c r="S3" s="2"/>
      <c r="T3" s="2"/>
      <c r="U3" s="2"/>
      <c r="V3" s="9"/>
      <c r="W3" s="2"/>
      <c r="X3" s="2"/>
      <c r="Y3" s="2"/>
      <c r="Z3" s="9"/>
      <c r="AA3" s="2"/>
      <c r="AB3" s="2"/>
      <c r="AC3" s="2"/>
      <c r="AD3" s="9"/>
      <c r="AE3" s="2"/>
      <c r="AF3" s="2"/>
      <c r="AG3" s="2"/>
      <c r="AH3" s="9"/>
      <c r="AI3" s="2"/>
      <c r="AJ3" s="2"/>
      <c r="AK3" s="2"/>
      <c r="AL3" s="9"/>
      <c r="AM3" s="2"/>
    </row>
    <row r="4" ht="27.75" spans="1:39">
      <c r="A4" s="9"/>
      <c r="B4" s="9"/>
      <c r="C4" s="19"/>
      <c r="D4" s="19"/>
      <c r="E4" s="19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</row>
    <row r="5" spans="1:39">
      <c r="A5" s="14"/>
      <c r="B5" s="20" t="s">
        <v>4</v>
      </c>
      <c r="C5" s="21"/>
      <c r="D5" s="22"/>
      <c r="E5" s="21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</row>
    <row r="6" spans="1:39">
      <c r="A6" s="14"/>
      <c r="B6" s="20" t="s">
        <v>5</v>
      </c>
      <c r="C6" s="21"/>
      <c r="D6" s="22"/>
      <c r="E6" s="21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</row>
    <row r="7" spans="1:39">
      <c r="A7" s="14"/>
      <c r="B7" s="20" t="s">
        <v>6</v>
      </c>
      <c r="C7" s="21"/>
      <c r="D7" s="23"/>
      <c r="E7" s="21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</row>
    <row r="8" spans="1:39">
      <c r="A8" s="14"/>
      <c r="B8" s="24" t="s">
        <v>7</v>
      </c>
      <c r="C8" s="21"/>
      <c r="D8" s="25"/>
      <c r="E8" s="21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</row>
    <row r="9" spans="1:39">
      <c r="A9" s="14"/>
      <c r="B9" s="20" t="s">
        <v>8</v>
      </c>
      <c r="C9" s="21"/>
      <c r="D9" s="22"/>
      <c r="E9" s="21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</row>
    <row r="10" spans="1:39">
      <c r="A10" s="14"/>
      <c r="B10" s="20" t="s">
        <v>9</v>
      </c>
      <c r="C10" s="21"/>
      <c r="D10" s="22"/>
      <c r="E10" s="21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</row>
    <row r="11" spans="1:39">
      <c r="A11" s="14"/>
      <c r="B11" s="20" t="s">
        <v>10</v>
      </c>
      <c r="C11" s="21"/>
      <c r="D11" s="22"/>
      <c r="E11" s="21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</row>
    <row r="12" spans="1:39">
      <c r="A12" s="14"/>
      <c r="B12" s="20" t="s">
        <v>11</v>
      </c>
      <c r="C12" s="21"/>
      <c r="D12" s="22"/>
      <c r="E12" s="21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</row>
    <row r="13" spans="1:39">
      <c r="A13" s="14"/>
      <c r="B13" s="26" t="s">
        <v>12</v>
      </c>
      <c r="C13" s="21"/>
      <c r="D13" s="27"/>
      <c r="E13" s="21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</row>
    <row r="14" spans="1:39">
      <c r="A14" s="14"/>
      <c r="B14" s="20" t="s">
        <v>13</v>
      </c>
      <c r="C14" s="21"/>
      <c r="D14" s="22"/>
      <c r="E14" s="21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</row>
    <row r="15" spans="1:39">
      <c r="A15" s="14"/>
      <c r="B15" s="20" t="s">
        <v>14</v>
      </c>
      <c r="C15" s="21"/>
      <c r="D15" s="22"/>
      <c r="E15" s="21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</row>
    <row r="16" ht="15.75" customHeight="1" spans="1:39">
      <c r="A16" s="14"/>
      <c r="B16" s="26" t="s">
        <v>15</v>
      </c>
      <c r="C16" s="21"/>
      <c r="D16" s="28"/>
      <c r="E16" s="21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ht="15.75" customHeight="1" spans="1:39">
      <c r="A17" s="14"/>
      <c r="B17" s="29" t="s">
        <v>16</v>
      </c>
      <c r="C17" s="21"/>
      <c r="D17" s="30"/>
      <c r="E17" s="21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ht="15.75" customHeight="1" spans="1:39">
      <c r="A18" s="14"/>
      <c r="B18" s="31"/>
      <c r="C18" s="31"/>
      <c r="D18" s="31"/>
      <c r="E18" s="31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</row>
    <row r="19" ht="15.75" customHeight="1" spans="1:39">
      <c r="A19" s="14"/>
      <c r="B19" s="32"/>
      <c r="C19" s="32"/>
      <c r="D19" s="33"/>
      <c r="E19" s="33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</row>
    <row r="20" ht="15.75" customHeight="1" spans="1:39">
      <c r="A20" s="14"/>
      <c r="B20" s="34" t="s">
        <v>17</v>
      </c>
      <c r="C20" s="21"/>
      <c r="D20" s="21"/>
      <c r="E20" s="21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</row>
    <row r="21" ht="15.75" customHeight="1" spans="1:39">
      <c r="A21" s="14"/>
      <c r="B21" s="35" t="s">
        <v>18</v>
      </c>
      <c r="C21" s="21"/>
      <c r="D21" s="36"/>
      <c r="E21" s="21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</row>
    <row r="22" ht="15.75" customHeight="1" spans="1:39">
      <c r="A22" s="14"/>
      <c r="B22" s="35" t="s">
        <v>19</v>
      </c>
      <c r="C22" s="21"/>
      <c r="D22" s="36"/>
      <c r="E22" s="21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</row>
    <row r="23" ht="15.75" customHeight="1" spans="1:39">
      <c r="A23" s="14"/>
      <c r="B23" s="35" t="s">
        <v>20</v>
      </c>
      <c r="C23" s="21"/>
      <c r="D23" s="36"/>
      <c r="E23" s="21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</row>
    <row r="24" ht="15.75" customHeight="1" spans="1:39">
      <c r="A24" s="14"/>
      <c r="B24" s="35" t="s">
        <v>21</v>
      </c>
      <c r="C24" s="21"/>
      <c r="D24" s="36"/>
      <c r="E24" s="21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</row>
    <row r="25" ht="15.75" customHeight="1" spans="1:39">
      <c r="A25" s="14"/>
      <c r="B25" s="35" t="s">
        <v>22</v>
      </c>
      <c r="C25" s="21"/>
      <c r="D25" s="36"/>
      <c r="E25" s="21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</row>
    <row r="26" ht="15.75" customHeight="1" spans="1:39">
      <c r="A26" s="14"/>
      <c r="B26" s="35" t="s">
        <v>23</v>
      </c>
      <c r="C26" s="21"/>
      <c r="D26" s="36"/>
      <c r="E26" s="21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</row>
    <row r="27" ht="15.75" customHeight="1" spans="1:39">
      <c r="A27" s="14"/>
      <c r="B27" s="35" t="s">
        <v>24</v>
      </c>
      <c r="C27" s="21"/>
      <c r="D27" s="36"/>
      <c r="E27" s="21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</row>
    <row r="28" ht="15.75" customHeight="1" spans="1:39">
      <c r="A28" s="14"/>
      <c r="B28" s="37" t="s">
        <v>25</v>
      </c>
      <c r="C28" s="21"/>
      <c r="D28" s="28"/>
      <c r="E28" s="21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</row>
    <row r="29" ht="15.75" customHeight="1" spans="1:39">
      <c r="A29" s="14"/>
      <c r="B29" s="38"/>
      <c r="C29" s="38"/>
      <c r="D29" s="38"/>
      <c r="E29" s="38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</row>
    <row r="30" ht="15.75" customHeight="1" spans="1:39">
      <c r="A30" s="14"/>
      <c r="B30" s="39" t="s">
        <v>26</v>
      </c>
      <c r="C30" s="39" t="s">
        <v>27</v>
      </c>
      <c r="D30" s="39" t="s">
        <v>28</v>
      </c>
      <c r="E30" s="39" t="s">
        <v>29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</row>
    <row r="31" ht="15.75" customHeight="1" spans="1:39">
      <c r="A31" s="14"/>
      <c r="B31" s="40" t="s">
        <v>30</v>
      </c>
      <c r="C31" s="41"/>
      <c r="D31" s="41"/>
      <c r="E31" s="42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</row>
    <row r="32" ht="15.75" customHeight="1" spans="1:39">
      <c r="A32" s="14"/>
      <c r="B32" s="40" t="s">
        <v>31</v>
      </c>
      <c r="C32" s="41"/>
      <c r="D32" s="41"/>
      <c r="E32" s="42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</row>
    <row r="33" ht="15.75" customHeight="1" spans="1:39">
      <c r="A33" s="14"/>
      <c r="B33" s="43" t="s">
        <v>32</v>
      </c>
      <c r="C33" s="44"/>
      <c r="D33" s="45"/>
      <c r="E33" s="45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</row>
    <row r="34" ht="19.5" customHeight="1" spans="1:39">
      <c r="A34" s="14"/>
      <c r="B34" s="46"/>
      <c r="C34" s="47"/>
      <c r="D34" s="47"/>
      <c r="E34" s="47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</row>
    <row r="35" ht="16.5" customHeight="1" spans="1:39">
      <c r="A35" s="14"/>
      <c r="B35" s="38"/>
      <c r="C35" s="38"/>
      <c r="D35" s="38"/>
      <c r="E35" s="38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</row>
    <row r="36" ht="16.5" customHeight="1" spans="1:39">
      <c r="A36" s="14"/>
      <c r="B36" s="43" t="s">
        <v>33</v>
      </c>
      <c r="C36" s="45">
        <f>C37+C39+C40+C41+C38</f>
        <v>0</v>
      </c>
      <c r="D36" s="34" t="s">
        <v>34</v>
      </c>
      <c r="E36" s="21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</row>
    <row r="37" ht="17.25" customHeight="1" spans="1:39">
      <c r="A37" s="14"/>
      <c r="B37" s="40" t="s">
        <v>35</v>
      </c>
      <c r="C37" s="42"/>
      <c r="D37" s="35" t="s">
        <v>36</v>
      </c>
      <c r="E37" s="21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</row>
    <row r="38" ht="18" customHeight="1" spans="1:39">
      <c r="A38" s="14"/>
      <c r="B38" s="40" t="s">
        <v>37</v>
      </c>
      <c r="C38" s="42"/>
      <c r="D38" s="35" t="s">
        <v>36</v>
      </c>
      <c r="E38" s="21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</row>
    <row r="39" ht="17.25" customHeight="1" spans="1:39">
      <c r="A39" s="14"/>
      <c r="B39" s="40" t="s">
        <v>38</v>
      </c>
      <c r="C39" s="42"/>
      <c r="D39" s="35" t="s">
        <v>39</v>
      </c>
      <c r="E39" s="21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</row>
    <row r="40" ht="15.75" customHeight="1" spans="1:39">
      <c r="A40" s="14"/>
      <c r="B40" s="40" t="s">
        <v>40</v>
      </c>
      <c r="C40" s="42"/>
      <c r="D40" s="35" t="s">
        <v>36</v>
      </c>
      <c r="E40" s="21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</row>
    <row r="41" ht="19.5" customHeight="1" spans="1:39">
      <c r="A41" s="14"/>
      <c r="B41" s="48" t="s">
        <v>21</v>
      </c>
      <c r="C41" s="49"/>
      <c r="D41" s="35" t="s">
        <v>36</v>
      </c>
      <c r="E41" s="21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</row>
    <row r="42" ht="15.75" customHeight="1" spans="1:40">
      <c r="A42" s="50"/>
      <c r="B42" s="38"/>
      <c r="C42" s="51"/>
      <c r="D42" s="50"/>
      <c r="E42" s="9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customHeight="1" spans="1:40">
      <c r="A43" s="14"/>
      <c r="B43" s="33"/>
      <c r="C43" s="52"/>
      <c r="D43" s="50"/>
      <c r="E43" s="5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ht="16.5" customHeight="1" spans="1:40">
      <c r="A44" s="14"/>
      <c r="B44" s="33"/>
      <c r="C44" s="52"/>
      <c r="D44" s="50"/>
      <c r="E44" s="5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ht="15.75" customHeight="1" spans="1:40">
      <c r="A45" s="14"/>
      <c r="B45" s="33"/>
      <c r="C45" s="52"/>
      <c r="D45" s="50"/>
      <c r="E45" s="5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ht="15.75" customHeight="1" spans="1:40">
      <c r="A46" s="14"/>
      <c r="B46" s="55"/>
      <c r="C46" s="33"/>
      <c r="D46" s="50"/>
      <c r="E46" s="5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ht="15.75" customHeight="1" spans="1:40">
      <c r="A47" s="14"/>
      <c r="B47" s="55"/>
      <c r="C47" s="33"/>
      <c r="D47" s="50"/>
      <c r="E47" s="9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="1" customFormat="1" ht="15.75" customHeight="1" spans="1:40">
      <c r="A48" s="56"/>
      <c r="B48" s="57"/>
      <c r="C48" s="56"/>
      <c r="D48" s="56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</row>
    <row r="49" s="1" customFormat="1" ht="15.75" customHeight="1" spans="1:40">
      <c r="A49" s="56"/>
      <c r="B49" s="59" t="s">
        <v>41</v>
      </c>
      <c r="C49" s="60"/>
      <c r="D49" s="56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</row>
    <row r="50" s="1" customFormat="1" ht="15.75" customHeight="1" spans="1:40">
      <c r="A50" s="56"/>
      <c r="B50" s="59" t="s">
        <v>42</v>
      </c>
      <c r="C50" s="59"/>
      <c r="D50" s="56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</row>
    <row r="51" s="1" customFormat="1" ht="15.75" customHeight="1" spans="1:40">
      <c r="A51" s="56"/>
      <c r="B51" s="59"/>
      <c r="C51" s="59"/>
      <c r="D51" s="56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</row>
    <row r="52" ht="15.75" customHeight="1" spans="1:40">
      <c r="A52" s="14"/>
      <c r="B52" s="14"/>
      <c r="C52" s="14"/>
      <c r="D52" s="14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</row>
    <row r="53" ht="15.75" customHeight="1" spans="1:40">
      <c r="A53" s="14"/>
      <c r="B53" s="14"/>
      <c r="C53" s="14"/>
      <c r="D53" s="14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</row>
    <row r="54" ht="15.75" customHeight="1" spans="1:40">
      <c r="A54" s="14"/>
      <c r="B54" s="14"/>
      <c r="C54" s="14"/>
      <c r="D54" s="14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ht="15.75" customHeight="1" spans="5:40"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="2" customFormat="1" ht="15.75" customHeight="1"/>
    <row r="57" s="2" customFormat="1" ht="15.75" customHeight="1"/>
    <row r="58" s="2" customFormat="1" ht="15.75" customHeight="1"/>
    <row r="59" s="2" customFormat="1" ht="15.75" customHeight="1"/>
    <row r="60" s="2" customFormat="1" ht="15.75" customHeight="1"/>
    <row r="61" s="2" customFormat="1" ht="15.75" customHeight="1"/>
    <row r="62" s="2" customFormat="1" ht="15.75" customHeight="1"/>
    <row r="63" s="2" customFormat="1" ht="15.75" customHeight="1"/>
    <row r="64" s="2" customFormat="1" ht="15.75" customHeight="1"/>
    <row r="65" s="2" customFormat="1" ht="15.75" customHeight="1"/>
    <row r="66" s="2" customFormat="1" ht="15.75" customHeight="1"/>
    <row r="67" s="2" customFormat="1" ht="15.75" customHeight="1"/>
    <row r="68" s="2" customFormat="1" ht="15.75" customHeight="1"/>
    <row r="69" s="2" customFormat="1" ht="15.75" customHeight="1"/>
    <row r="70" s="2" customFormat="1" ht="15.75" customHeight="1"/>
    <row r="71" s="2" customFormat="1" ht="15.75" customHeight="1"/>
    <row r="72" s="2" customFormat="1" ht="15.75" customHeight="1"/>
    <row r="73" s="2" customFormat="1" ht="15.75" customHeight="1"/>
    <row r="74" s="2" customFormat="1" ht="15.75" customHeight="1"/>
    <row r="75" s="2" customFormat="1" ht="15.75" customHeight="1"/>
    <row r="76" s="2" customFormat="1" ht="15.75" customHeight="1"/>
    <row r="77" s="2" customFormat="1" ht="15.75" customHeight="1"/>
    <row r="78" s="2" customFormat="1" ht="15.75" customHeight="1"/>
    <row r="79" s="2" customFormat="1" ht="15.75" customHeight="1"/>
    <row r="80" s="2" customFormat="1" ht="15.75" customHeight="1"/>
    <row r="81" s="2" customFormat="1" ht="15.75" customHeight="1"/>
    <row r="82" s="2" customFormat="1" ht="15.75" customHeight="1"/>
    <row r="83" s="2" customFormat="1" ht="15.75" customHeight="1"/>
    <row r="84" s="2" customFormat="1" ht="15.75" customHeight="1"/>
    <row r="85" ht="15.75" customHeight="1"/>
    <row r="86" s="2" customFormat="1" ht="15.75" customHeight="1"/>
    <row r="87" s="2" customFormat="1" ht="15.75" customHeight="1"/>
    <row r="88" s="2" customFormat="1" ht="15.75" customHeight="1"/>
    <row r="89" s="2" customFormat="1" ht="15.75" customHeight="1"/>
    <row r="90" s="2" customFormat="1" ht="15.75" customHeight="1"/>
    <row r="91" s="2" customFormat="1" ht="15.75" customHeight="1"/>
    <row r="92" s="2" customFormat="1" ht="15.75" customHeight="1"/>
    <row r="93" s="2" customFormat="1" ht="15.75" customHeight="1"/>
    <row r="94" s="2" customFormat="1" ht="15.75" customHeight="1"/>
    <row r="95" s="2" customFormat="1" ht="15.75" customHeight="1"/>
    <row r="96" s="2" customFormat="1" ht="15.75" customHeight="1"/>
    <row r="97" s="2" customFormat="1" ht="15.75" customHeight="1"/>
    <row r="98" s="2" customFormat="1" ht="15.75" customHeight="1"/>
    <row r="99" s="2" customFormat="1" ht="15.75" customHeight="1"/>
    <row r="100" s="2" customFormat="1" ht="15.75" customHeight="1"/>
    <row r="101" s="2" customFormat="1" ht="15.75" customHeight="1"/>
    <row r="102" s="2" customFormat="1" ht="15.75" customHeight="1"/>
    <row r="103" s="2" customFormat="1" ht="15.75" customHeight="1"/>
    <row r="104" s="2" customFormat="1" ht="15.75" customHeight="1"/>
    <row r="105" s="2" customFormat="1" ht="15.75" customHeight="1"/>
    <row r="106" s="2" customFormat="1" ht="15.75" customHeight="1"/>
    <row r="107" s="2" customFormat="1" ht="15.75" customHeight="1"/>
    <row r="108" s="2" customFormat="1" ht="15.75" customHeight="1"/>
    <row r="109" s="2" customFormat="1" ht="15.75" customHeight="1"/>
    <row r="110" s="2" customFormat="1" ht="15.75" customHeight="1"/>
    <row r="111" s="2" customFormat="1" ht="15.75" customHeight="1"/>
    <row r="112" s="2" customFormat="1" ht="15.75" customHeight="1"/>
    <row r="113" s="2" customFormat="1" ht="15.75" customHeight="1"/>
    <row r="114" s="2" customFormat="1" ht="15.75" customHeight="1"/>
    <row r="115" s="2" customFormat="1" ht="15.75" customHeight="1"/>
    <row r="116" s="2" customFormat="1" ht="15.75" customHeight="1"/>
    <row r="117" s="2" customFormat="1" ht="15.75" customHeight="1"/>
    <row r="118" s="2" customFormat="1" ht="15.75" customHeight="1"/>
    <row r="119" s="2" customFormat="1" ht="15.75" customHeight="1"/>
    <row r="120" s="2" customFormat="1" ht="15.75" customHeight="1"/>
    <row r="121" s="2" customFormat="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 spans="4:4">
      <c r="D286" s="61"/>
    </row>
    <row r="287" ht="15.75" customHeight="1" spans="4:4">
      <c r="D287" s="62"/>
    </row>
    <row r="288" ht="15.75" customHeight="1" spans="4:4">
      <c r="D288" s="62"/>
    </row>
    <row r="289" ht="15.75" customHeight="1" spans="4:4">
      <c r="D289" s="62"/>
    </row>
    <row r="290" ht="15.75" customHeight="1" spans="2:4">
      <c r="B290" s="63"/>
      <c r="C290" s="63"/>
      <c r="D290" s="62"/>
    </row>
    <row r="291" ht="15.75" customHeight="1" spans="2:4">
      <c r="B291" s="64"/>
      <c r="C291" s="65">
        <v>30429255150</v>
      </c>
      <c r="D291" s="62"/>
    </row>
    <row r="292" ht="15.75" customHeight="1" spans="2:4">
      <c r="B292" s="64"/>
      <c r="C292" s="65">
        <v>7129197441</v>
      </c>
      <c r="D292" s="66"/>
    </row>
    <row r="293" ht="15.75" customHeight="1" spans="2:4">
      <c r="B293" s="64"/>
      <c r="C293" s="65">
        <v>818436952</v>
      </c>
      <c r="D293" s="67"/>
    </row>
    <row r="294" ht="15.75" customHeight="1" spans="2:4">
      <c r="B294" s="64"/>
      <c r="C294" s="65">
        <v>124543655</v>
      </c>
      <c r="D294" s="68"/>
    </row>
    <row r="295" ht="15.75" customHeight="1" spans="2:4">
      <c r="B295" s="64"/>
      <c r="C295" s="65">
        <v>8548166966</v>
      </c>
      <c r="D295" s="68"/>
    </row>
    <row r="296" ht="15.75" customHeight="1" spans="2:4">
      <c r="B296" s="69"/>
      <c r="C296" s="70">
        <f>SUM(C291:D295)</f>
        <v>47049600164</v>
      </c>
      <c r="D296" s="68"/>
    </row>
    <row r="297" ht="15.75" customHeight="1" spans="2:5">
      <c r="B297" s="71"/>
      <c r="C297" s="72">
        <v>2534756955</v>
      </c>
      <c r="D297" s="68"/>
      <c r="E297" s="73"/>
    </row>
    <row r="298" ht="15.75" customHeight="1" spans="2:4">
      <c r="B298" s="64"/>
      <c r="C298" s="74">
        <v>593862147</v>
      </c>
      <c r="D298" s="75"/>
    </row>
    <row r="299" ht="15.75" customHeight="1" spans="2:4">
      <c r="B299" s="64"/>
      <c r="C299" s="74">
        <v>66645161</v>
      </c>
      <c r="D299" s="76"/>
    </row>
    <row r="300" ht="15.75" customHeight="1" spans="2:4">
      <c r="B300" s="64"/>
      <c r="C300" s="74">
        <v>0</v>
      </c>
      <c r="D300" s="77"/>
    </row>
    <row r="301" ht="15.75" customHeight="1" spans="2:4">
      <c r="B301" s="64"/>
      <c r="C301" s="74">
        <v>701338266</v>
      </c>
      <c r="D301" s="78"/>
    </row>
    <row r="302" ht="15.75" customHeight="1" spans="2:4">
      <c r="B302" s="69"/>
      <c r="C302" s="79">
        <f>SUM(C297:D301)</f>
        <v>3896602529</v>
      </c>
      <c r="D302" s="72"/>
    </row>
    <row r="303" ht="15.75" customHeight="1" spans="2:4">
      <c r="B303" s="80"/>
      <c r="C303" s="81">
        <f>C296+C302</f>
        <v>50946202693</v>
      </c>
      <c r="D303" s="82"/>
    </row>
    <row r="304" ht="15.75" customHeight="1" spans="2:5">
      <c r="B304" s="77"/>
      <c r="C304" s="77"/>
      <c r="D304" s="83"/>
      <c r="E304" s="84"/>
    </row>
    <row r="305" ht="15.75" customHeight="1" spans="2:4">
      <c r="B305" s="69"/>
      <c r="C305" s="79">
        <f>C302</f>
        <v>3896602529</v>
      </c>
      <c r="D305" s="33"/>
    </row>
    <row r="306" ht="15.75" customHeight="1" spans="2:4">
      <c r="B306" s="71"/>
      <c r="C306" s="72">
        <f>SUM(506951391+501599720+377451693+1047143252+101610899+153145349+43392632+165178812+230002580+2142774+66645161+239867615+188634673+127916516)</f>
        <v>3751683067</v>
      </c>
      <c r="D306" s="85"/>
    </row>
    <row r="307" ht="15.75" customHeight="1" spans="2:4">
      <c r="B307" s="86"/>
      <c r="C307" s="87">
        <f>C305-C306</f>
        <v>144919462</v>
      </c>
      <c r="D307" s="88"/>
    </row>
    <row r="308" ht="15.75" customHeight="1" spans="2:4">
      <c r="B308" s="89"/>
      <c r="C308" s="89"/>
      <c r="D308" s="90"/>
    </row>
    <row r="309" ht="15.75" customHeight="1" spans="2:4">
      <c r="B309" s="91"/>
      <c r="C309" s="33"/>
      <c r="D309" s="90"/>
    </row>
    <row r="310" ht="15.75" customHeight="1" spans="2:4">
      <c r="B310" s="92"/>
      <c r="C310" s="92"/>
      <c r="D310" s="93"/>
    </row>
    <row r="311" ht="15.75" customHeight="1" spans="2:4">
      <c r="B311" s="94"/>
      <c r="C311" s="95" t="e">
        <f>+#REF!+#REF!+#REF!+#REF!+#REF!+#REF!+#REF!+#REF!+#REF!+#REF!+17603904771</f>
        <v>#REF!</v>
      </c>
      <c r="D311" s="93"/>
    </row>
    <row r="312" ht="15.75" customHeight="1" spans="2:4">
      <c r="B312" s="96"/>
      <c r="C312" s="97" t="e">
        <f>SUM(#REF!)+58881+92428+11932+8948-4760</f>
        <v>#REF!</v>
      </c>
      <c r="D312" s="93"/>
    </row>
    <row r="313" ht="15.75" customHeight="1" spans="2:4">
      <c r="B313" s="96"/>
      <c r="C313" s="97" t="e">
        <f>SUM(#REF!,#REF!,#REF!)+4385840.15</f>
        <v>#REF!</v>
      </c>
      <c r="D313" s="93"/>
    </row>
    <row r="314" ht="15.75" customHeight="1" spans="2:5">
      <c r="B314" s="96"/>
      <c r="C314" s="98" t="e">
        <f>SUM(#REF!)</f>
        <v>#REF!</v>
      </c>
      <c r="D314" s="93"/>
      <c r="E314" s="99"/>
    </row>
    <row r="315" ht="15.75" customHeight="1" spans="2:4">
      <c r="B315" s="96"/>
      <c r="C315" s="98" t="e">
        <f>SUM(#REF!,+#REF!+#REF!+#REF!+#REF!+#REF!+#REF!+#REF!+#REF!+#REF!+#REF!+#REF!)</f>
        <v>#REF!</v>
      </c>
      <c r="D315" s="93"/>
    </row>
    <row r="316" ht="15.75" customHeight="1" spans="2:5">
      <c r="B316" s="96"/>
      <c r="C316" s="98" t="e">
        <f>+#REF!+6267+6473+836+626</f>
        <v>#REF!</v>
      </c>
      <c r="D316" s="75"/>
      <c r="E316" s="100" t="s">
        <v>43</v>
      </c>
    </row>
    <row r="317" ht="15.75" customHeight="1" spans="2:5">
      <c r="B317" s="96"/>
      <c r="C317" s="98" t="e">
        <f>+#REF!+#REF!+#REF!</f>
        <v>#REF!</v>
      </c>
      <c r="D317" s="101"/>
      <c r="E317" s="102">
        <v>744516377.06</v>
      </c>
    </row>
    <row r="318" ht="15.75" customHeight="1" spans="2:5">
      <c r="B318" s="96"/>
      <c r="C318" s="98" t="e">
        <f>+#REF!</f>
        <v>#REF!</v>
      </c>
      <c r="D318" s="103" t="s">
        <v>29</v>
      </c>
      <c r="E318" s="104">
        <v>544898483.06</v>
      </c>
    </row>
    <row r="319" ht="15.75" customHeight="1" spans="2:4">
      <c r="B319" s="96"/>
      <c r="C319" s="98" t="e">
        <f>+#REF!</f>
        <v>#REF!</v>
      </c>
      <c r="D319" s="105"/>
    </row>
    <row r="320" ht="15.75" customHeight="1" spans="2:4">
      <c r="B320" s="106"/>
      <c r="C320" s="107" t="e">
        <f>+C311+C312+C313+C314-C315-C316-C317-C318-C319</f>
        <v>#REF!</v>
      </c>
      <c r="D320" s="108">
        <f>596652062+139788185+18375000</f>
        <v>754815247</v>
      </c>
    </row>
    <row r="321" ht="15.75" customHeight="1" spans="2:4">
      <c r="B321" s="101"/>
      <c r="C321" s="101"/>
      <c r="D321" s="109" t="e">
        <f>C319</f>
        <v>#REF!</v>
      </c>
    </row>
    <row r="322" ht="15.75" customHeight="1" spans="2:5">
      <c r="B322" s="110" t="s">
        <v>27</v>
      </c>
      <c r="C322" s="110" t="s">
        <v>28</v>
      </c>
      <c r="D322" s="109"/>
      <c r="E322" s="111" t="e">
        <f>SUM(B324:D324)</f>
        <v>#REF!</v>
      </c>
    </row>
    <row r="323" ht="15.75" customHeight="1" spans="2:5">
      <c r="B323" s="112"/>
      <c r="C323" s="112"/>
      <c r="D323" s="108" t="e">
        <f>C316</f>
        <v>#REF!</v>
      </c>
      <c r="E323" s="113"/>
    </row>
    <row r="324" ht="15.75" customHeight="1" spans="2:5">
      <c r="B324" s="114">
        <f>28406017134+6989409256+7859277147</f>
        <v>43254703537</v>
      </c>
      <c r="C324" s="115">
        <f>1426585955+800061952+124543654+560149819</f>
        <v>2911341380</v>
      </c>
      <c r="D324" s="116" t="e">
        <f>D320-D321-D323</f>
        <v>#REF!</v>
      </c>
      <c r="E324" s="117" t="e">
        <f>+SUM(B325:D325)</f>
        <v>#REF!</v>
      </c>
    </row>
    <row r="325" ht="15.75" customHeight="1" spans="2:5">
      <c r="B325" s="114" t="e">
        <f>+C317</f>
        <v>#REF!</v>
      </c>
      <c r="C325" s="118" t="e">
        <f>C318</f>
        <v>#REF!</v>
      </c>
      <c r="D325" s="119"/>
      <c r="E325" s="111" t="e">
        <f>D320-D321-D323</f>
        <v>#REF!</v>
      </c>
    </row>
    <row r="326" ht="15.75" customHeight="1" spans="2:5">
      <c r="B326" s="120">
        <f>240010001</f>
        <v>240010001</v>
      </c>
      <c r="C326" s="118"/>
      <c r="D326" s="101"/>
      <c r="E326" s="121" t="e">
        <f>+B328+C328+D324</f>
        <v>#REF!</v>
      </c>
    </row>
    <row r="327" ht="15.75" customHeight="1" spans="2:5">
      <c r="B327" s="115">
        <v>0</v>
      </c>
      <c r="C327" s="115">
        <v>0</v>
      </c>
      <c r="D327" s="85"/>
      <c r="E327" s="111" t="e">
        <f>+B331-C320</f>
        <v>#REF!</v>
      </c>
    </row>
    <row r="328" ht="15.75" customHeight="1" spans="2:5">
      <c r="B328" s="122" t="e">
        <f>B324-B326-B325-B327</f>
        <v>#REF!</v>
      </c>
      <c r="C328" s="122" t="e">
        <f>C324-C325-C327</f>
        <v>#REF!</v>
      </c>
      <c r="D328" s="96"/>
      <c r="E328" s="113" t="e">
        <f>+C320-B331</f>
        <v>#REF!</v>
      </c>
    </row>
    <row r="329" ht="15.75" customHeight="1" spans="2:4">
      <c r="B329" s="119"/>
      <c r="C329" s="119"/>
      <c r="D329" s="96"/>
    </row>
    <row r="330" ht="15.75" customHeight="1" spans="2:4">
      <c r="B330" s="101"/>
      <c r="C330" s="101"/>
      <c r="D330" s="96"/>
    </row>
    <row r="331" ht="15.75" customHeight="1" spans="2:4">
      <c r="B331" s="123" t="e">
        <f>SUM(B332:B338)</f>
        <v>#REF!</v>
      </c>
      <c r="C331" s="124" t="s">
        <v>34</v>
      </c>
      <c r="D331" s="96"/>
    </row>
    <row r="332" ht="15.75" customHeight="1" spans="2:4">
      <c r="B332" s="115" t="e">
        <f>B328</f>
        <v>#REF!</v>
      </c>
      <c r="C332" s="96" t="s">
        <v>44</v>
      </c>
      <c r="D332" s="96"/>
    </row>
    <row r="333" ht="15.75" customHeight="1" spans="2:4">
      <c r="B333" s="115" t="e">
        <f>C328</f>
        <v>#REF!</v>
      </c>
      <c r="C333" s="96" t="s">
        <v>44</v>
      </c>
      <c r="D333" s="96"/>
    </row>
    <row r="334" ht="15.75" customHeight="1" spans="2:4">
      <c r="B334" s="115">
        <v>128740000</v>
      </c>
      <c r="C334" s="96" t="s">
        <v>44</v>
      </c>
      <c r="D334" s="96"/>
    </row>
    <row r="335" ht="15.75" customHeight="1" spans="2:4">
      <c r="B335" s="115" t="e">
        <f>D324</f>
        <v>#REF!</v>
      </c>
      <c r="C335" s="96" t="s">
        <v>39</v>
      </c>
      <c r="D335" s="32"/>
    </row>
    <row r="336" ht="15.75" customHeight="1" spans="2:4">
      <c r="B336" s="115" t="e">
        <f>C312-C315</f>
        <v>#REF!</v>
      </c>
      <c r="C336" s="96" t="s">
        <v>44</v>
      </c>
      <c r="D336" s="32"/>
    </row>
    <row r="337" ht="15.75" customHeight="1" spans="2:5">
      <c r="B337" s="115" t="e">
        <f t="shared" ref="B337:B338" si="0">+C313</f>
        <v>#REF!</v>
      </c>
      <c r="C337" s="96" t="s">
        <v>44</v>
      </c>
      <c r="D337" s="32"/>
      <c r="E337" s="32"/>
    </row>
    <row r="338" ht="15.75" customHeight="1" spans="2:5">
      <c r="B338" s="125" t="e">
        <f t="shared" si="0"/>
        <v>#REF!</v>
      </c>
      <c r="C338" s="96" t="s">
        <v>44</v>
      </c>
      <c r="D338" s="33"/>
      <c r="E338" s="33"/>
    </row>
    <row r="339" ht="15.75" customHeight="1" spans="2:5">
      <c r="B339" s="52"/>
      <c r="C339" s="32"/>
      <c r="D339" s="32"/>
      <c r="E339" s="32"/>
    </row>
    <row r="340" ht="15.75" customHeight="1" spans="2:3">
      <c r="B340" s="52"/>
      <c r="C340" s="32"/>
    </row>
    <row r="341" ht="15.75" customHeight="1" spans="2:3">
      <c r="B341" s="33"/>
      <c r="C341" s="52"/>
    </row>
    <row r="342" ht="15.75" customHeight="1" spans="2:3">
      <c r="B342" s="33"/>
      <c r="C342" s="33"/>
    </row>
    <row r="343" ht="15.75" customHeight="1" spans="3:3">
      <c r="C343" s="33"/>
    </row>
    <row r="344" ht="15.75" customHeight="1" spans="2:4">
      <c r="B344" s="126"/>
      <c r="D344" s="127" t="s">
        <v>45</v>
      </c>
    </row>
    <row r="345" ht="15.75" customHeight="1" spans="2:4">
      <c r="B345" s="101"/>
      <c r="D345" s="73">
        <v>28406017134</v>
      </c>
    </row>
    <row r="346" ht="15.75" customHeight="1" spans="2:4">
      <c r="B346" s="101"/>
      <c r="D346" s="73">
        <v>139788185</v>
      </c>
    </row>
    <row r="347" ht="15.75" customHeight="1" spans="2:4">
      <c r="B347" s="101"/>
      <c r="D347" s="73">
        <v>18375000</v>
      </c>
    </row>
    <row r="348" ht="15.75" customHeight="1" spans="2:5">
      <c r="B348" s="127" t="s">
        <v>46</v>
      </c>
      <c r="C348" s="127" t="s">
        <v>47</v>
      </c>
      <c r="D348" s="73"/>
      <c r="E348" s="73"/>
    </row>
    <row r="349" ht="15.75" customHeight="1" spans="2:4">
      <c r="B349" s="73">
        <v>1426585955</v>
      </c>
      <c r="C349" s="73">
        <v>596652062</v>
      </c>
      <c r="D349" s="73">
        <v>128740000</v>
      </c>
    </row>
    <row r="350" ht="15.75" customHeight="1" spans="2:5">
      <c r="B350" s="73">
        <f>5626739711+1362669545</f>
        <v>6989409256</v>
      </c>
      <c r="C350" s="73"/>
      <c r="E350" s="111" t="e">
        <f>D324-D349</f>
        <v>#REF!</v>
      </c>
    </row>
    <row r="351" ht="15.75" customHeight="1" spans="2:4">
      <c r="B351" s="73"/>
      <c r="C351" s="73">
        <v>800061952</v>
      </c>
      <c r="D351" s="128">
        <f>SUM(D345:D349)</f>
        <v>28692920319</v>
      </c>
    </row>
    <row r="352" ht="15.75" customHeight="1" spans="2:5">
      <c r="B352" s="73"/>
      <c r="C352" s="73">
        <v>124543654</v>
      </c>
      <c r="D352" s="73"/>
      <c r="E352" s="73"/>
    </row>
    <row r="353" ht="15.75" customHeight="1" spans="2:5">
      <c r="B353" s="73">
        <f>229400602+7629876545</f>
        <v>7859277147</v>
      </c>
      <c r="C353" s="73">
        <v>560149819</v>
      </c>
      <c r="E353" s="73"/>
    </row>
    <row r="354" ht="15.75" customHeight="1"/>
    <row r="355" ht="15.75" customHeight="1" spans="2:3">
      <c r="B355" s="128">
        <f t="shared" ref="B355:C355" si="1">SUM(B349:B353)</f>
        <v>16275272358</v>
      </c>
      <c r="C355" s="128">
        <f t="shared" si="1"/>
        <v>2081407487</v>
      </c>
    </row>
    <row r="356" ht="15.75" customHeight="1" spans="2:4">
      <c r="B356" s="73"/>
      <c r="C356" s="73"/>
      <c r="D356" s="73"/>
    </row>
    <row r="357" ht="15.75" customHeight="1"/>
    <row r="358" ht="15.75" customHeight="1" spans="4:4">
      <c r="D358" s="73"/>
    </row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 spans="2:3">
      <c r="B394" s="84" t="e">
        <f>+#REF!+#REF!+#REF!+#REF!</f>
        <v>#REF!</v>
      </c>
      <c r="C394" s="129"/>
    </row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 spans="3:3">
      <c r="C400" s="84"/>
    </row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 spans="2:2">
      <c r="B407" s="84"/>
    </row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 spans="2:2">
      <c r="B421" s="84" t="e">
        <f>+#REF!+#REF!+#REF!+#REF!</f>
        <v>#REF!</v>
      </c>
    </row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 spans="2:2">
      <c r="B451" s="99"/>
    </row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51"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D36:E36"/>
    <mergeCell ref="D37:E37"/>
    <mergeCell ref="D38:E38"/>
    <mergeCell ref="D39:E39"/>
    <mergeCell ref="D40:E40"/>
    <mergeCell ref="D41:E41"/>
    <mergeCell ref="A1:A3"/>
    <mergeCell ref="B1:D3"/>
  </mergeCells>
  <pageMargins left="0.7" right="0.7" top="0.75" bottom="0.75" header="0" footer="0"/>
  <pageSetup paperSize="9" scale="65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FO-GAF-30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Edeso_Admin_Fcra01</dc:creator>
  <cp:lastModifiedBy>nomin</cp:lastModifiedBy>
  <dcterms:created xsi:type="dcterms:W3CDTF">2022-10-24T19:18:00Z</dcterms:created>
  <dcterms:modified xsi:type="dcterms:W3CDTF">2025-09-16T16:07:45Z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BDF6FA7AD2834412B1BF12F5579D0600_12</vt:lpwstr>
  </property>
  <property fmtid="{D5CDD505-2E9C-101B-9397-08002B2CF9AE}" pid="3" name="KSOProductBuildVer">
    <vt:lpwstr>2058-12.2.0.22549</vt:lpwstr>
  </property>
</Properties>
</file>