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3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<sst xmlns="http://schemas.openxmlformats.org/spreadsheetml/2006/main" count="118" uniqueCount="53">
  <si>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t>RETENCIÓN ESTAMPILLAS LIQUIDACIÓN</t>
  </si>
  <si>
    <t>Código: FO-GAF-32</t>
  </si>
  <si>
    <t>Versión: 01</t>
  </si>
  <si>
    <t>Fecha: 29/11/2022</t>
  </si>
  <si>
    <t>RAZON SOCIAL</t>
  </si>
  <si>
    <t xml:space="preserve">NIT </t>
  </si>
  <si>
    <t>OBJETO</t>
  </si>
  <si>
    <t xml:space="preserve">ACTA DE INICIO: </t>
  </si>
  <si>
    <t>ANTICIPO</t>
  </si>
  <si>
    <t>CE</t>
  </si>
  <si>
    <t>PEND. X AMORTIZAR</t>
  </si>
  <si>
    <t>DOCUMENTO</t>
  </si>
  <si>
    <t>ACTA</t>
  </si>
  <si>
    <t>CANTIDADES DE OBRA</t>
  </si>
  <si>
    <t>BASE CALCULO RETENCIONES</t>
  </si>
  <si>
    <t>IVA</t>
  </si>
  <si>
    <t>VALOR ACTA PAGO</t>
  </si>
  <si>
    <t>AMORT. ANTICIPO</t>
  </si>
  <si>
    <t>ORDENACIÓN/        PAGO CONTRATISTA</t>
  </si>
  <si>
    <t>RETENCIONES</t>
  </si>
  <si>
    <t>VALOR NETO PAGADO</t>
  </si>
  <si>
    <t>TOTAL</t>
  </si>
  <si>
    <t>LIQUIDACIÓN</t>
  </si>
  <si>
    <t xml:space="preserve"> </t>
  </si>
  <si>
    <t>VALOR CONTRATO INICIAL</t>
  </si>
  <si>
    <t>VALOR ADICIÓN 01</t>
  </si>
  <si>
    <t>VALOR TOTAL CONTRATO</t>
  </si>
  <si>
    <t>TOTAL EJECUTADO</t>
  </si>
  <si>
    <t>VALOR A LIBERAR</t>
  </si>
  <si>
    <t>Concepto</t>
  </si>
  <si>
    <t>Valor Actas</t>
  </si>
  <si>
    <t>Retenciones</t>
  </si>
  <si>
    <t>Base Acta 1</t>
  </si>
  <si>
    <t>Valor Retenido</t>
  </si>
  <si>
    <t>Valor a Retener</t>
  </si>
  <si>
    <t>Diferencia</t>
  </si>
  <si>
    <t>ACTA 1</t>
  </si>
  <si>
    <t>Est. Hospital 1%</t>
  </si>
  <si>
    <t>BASE</t>
  </si>
  <si>
    <t>Cons Obra 2%</t>
  </si>
  <si>
    <t>Reteica servicios 0.8%</t>
  </si>
  <si>
    <t>Est.Procultura 1%</t>
  </si>
  <si>
    <t>Est. ProAdulto 3%</t>
  </si>
  <si>
    <t>Contribucion Seg 5%</t>
  </si>
  <si>
    <t>Est. Propolitecnico 0.4%</t>
  </si>
  <si>
    <t>Tasa prodeporte 2.5%</t>
  </si>
  <si>
    <t>Est. UdeA0.8%</t>
  </si>
  <si>
    <t>Anticipo</t>
  </si>
  <si>
    <t>ACTA 1.1</t>
  </si>
  <si>
    <t>ACTA LIQUIDACION</t>
  </si>
  <si>
    <t xml:space="preserve">RESUMEN GENERAL RETENCIONES                                    </t>
  </si>
  <si>
    <t>RETENCIONES A PRACTICAR CONTRATO</t>
  </si>
  <si>
    <t>VALOR FINAL DEL CONTRATO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</si>
</sst>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/m/yyyy"/>
    <numFmt numFmtId="179" formatCode="&quot;$&quot;\ #,##0_);[Red]\(&quot;$&quot;\ #,##0\)"/>
    <numFmt numFmtId="180" formatCode="_-&quot;$&quot;* #,##0_-;\-&quot;$&quot;* #,##0_-;_-&quot;$&quot;* &quot;-&quot;??_-;_-@"/>
    <numFmt numFmtId="181" formatCode="_(&quot;$&quot;\ * #,##0_);_(&quot;$&quot;\ * \(#,##0\);_(&quot;$&quot;\ * &quot;-&quot;??_);_(@_)"/>
    <numFmt numFmtId="182" formatCode="_(* #,##0_);_(* \(#,##0\);_(* &quot;-&quot;??_);_(@_)"/>
    <numFmt numFmtId="183" formatCode="_-&quot;$&quot;* #,##0_-;\-&quot;$&quot;* #,##0_-;_-&quot;$&quot;* &quot;-&quot;_-;_-@"/>
    <numFmt numFmtId="184" formatCode="_(&quot;$&quot;\ * #,##0_);_(&quot;$&quot;\ * \(#,##0\);_(&quot;$&quot;\ * &quot;-&quot;_);_(@_)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2"/>
      <color theme="1"/>
      <name val="Arial"/>
      <charset val="134"/>
    </font>
    <font>
      <sz val="11"/>
      <color rgb="FFFF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4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78" fontId="1" fillId="2" borderId="0" xfId="0" applyNumberFormat="1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179" fontId="1" fillId="0" borderId="9" xfId="0" applyNumberFormat="1" applyFont="1" applyBorder="1" applyAlignment="1">
      <alignment horizontal="center"/>
    </xf>
    <xf numFmtId="0" fontId="0" fillId="0" borderId="10" xfId="0" applyFont="1" applyBorder="1" applyAlignment="1"/>
    <xf numFmtId="180" fontId="1" fillId="0" borderId="9" xfId="0" applyNumberFormat="1" applyFont="1" applyBorder="1" applyAlignment="1">
      <alignment horizontal="center"/>
    </xf>
    <xf numFmtId="179" fontId="1" fillId="0" borderId="11" xfId="0" applyNumberFormat="1" applyFont="1" applyBorder="1" applyAlignment="1">
      <alignment horizontal="center"/>
    </xf>
    <xf numFmtId="180" fontId="1" fillId="2" borderId="0" xfId="0" applyNumberFormat="1" applyFont="1" applyFill="1" applyAlignment="1">
      <alignment horizontal="center"/>
    </xf>
    <xf numFmtId="179" fontId="1" fillId="2" borderId="0" xfId="0" applyNumberFormat="1" applyFont="1" applyFill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/>
    <xf numFmtId="181" fontId="1" fillId="0" borderId="9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1" fillId="0" borderId="12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82" fontId="1" fillId="0" borderId="9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left" vertical="top"/>
    </xf>
    <xf numFmtId="0" fontId="2" fillId="2" borderId="3" xfId="0" applyFont="1" applyFill="1" applyBorder="1"/>
    <xf numFmtId="181" fontId="1" fillId="2" borderId="0" xfId="0" applyNumberFormat="1" applyFont="1" applyFill="1" applyAlignment="1">
      <alignment horizontal="center"/>
    </xf>
    <xf numFmtId="0" fontId="1" fillId="3" borderId="0" xfId="0" applyFont="1" applyFill="1"/>
    <xf numFmtId="181" fontId="1" fillId="3" borderId="0" xfId="0" applyNumberFormat="1" applyFont="1" applyFill="1"/>
    <xf numFmtId="182" fontId="1" fillId="3" borderId="0" xfId="0" applyNumberFormat="1" applyFont="1" applyFill="1"/>
    <xf numFmtId="180" fontId="1" fillId="3" borderId="0" xfId="0" applyNumberFormat="1" applyFont="1" applyFill="1"/>
    <xf numFmtId="183" fontId="1" fillId="3" borderId="0" xfId="0" applyNumberFormat="1" applyFont="1" applyFill="1"/>
    <xf numFmtId="180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84" fontId="1" fillId="3" borderId="0" xfId="0" applyNumberFormat="1" applyFont="1" applyFill="1"/>
    <xf numFmtId="183" fontId="1" fillId="0" borderId="9" xfId="0" applyNumberFormat="1" applyFont="1" applyBorder="1" applyAlignment="1">
      <alignment horizontal="center"/>
    </xf>
    <xf numFmtId="183" fontId="1" fillId="0" borderId="9" xfId="0" applyNumberFormat="1" applyFont="1" applyBorder="1"/>
    <xf numFmtId="183" fontId="1" fillId="4" borderId="9" xfId="0" applyNumberFormat="1" applyFont="1" applyFill="1" applyBorder="1"/>
    <xf numFmtId="183" fontId="1" fillId="0" borderId="13" xfId="0" applyNumberFormat="1" applyFont="1" applyBorder="1"/>
    <xf numFmtId="183" fontId="1" fillId="0" borderId="11" xfId="0" applyNumberFormat="1" applyFont="1" applyBorder="1" applyAlignment="1">
      <alignment horizontal="center"/>
    </xf>
    <xf numFmtId="0" fontId="2" fillId="0" borderId="12" xfId="0" applyFont="1" applyBorder="1"/>
    <xf numFmtId="179" fontId="1" fillId="0" borderId="9" xfId="0" applyNumberFormat="1" applyFont="1" applyBorder="1"/>
    <xf numFmtId="184" fontId="1" fillId="0" borderId="9" xfId="0" applyNumberFormat="1" applyFont="1" applyBorder="1"/>
    <xf numFmtId="184" fontId="1" fillId="2" borderId="0" xfId="0" applyNumberFormat="1" applyFont="1" applyFill="1"/>
    <xf numFmtId="0" fontId="3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81" fontId="1" fillId="0" borderId="9" xfId="0" applyNumberFormat="1" applyFont="1" applyBorder="1" applyAlignment="1">
      <alignment horizontal="left"/>
    </xf>
    <xf numFmtId="181" fontId="1" fillId="2" borderId="0" xfId="0" applyNumberFormat="1" applyFont="1" applyFill="1"/>
    <xf numFmtId="0" fontId="0" fillId="3" borderId="0" xfId="0" applyFont="1" applyFill="1"/>
    <xf numFmtId="181" fontId="4" fillId="3" borderId="0" xfId="0" applyNumberFormat="1" applyFont="1" applyFill="1"/>
    <xf numFmtId="183" fontId="1" fillId="2" borderId="0" xfId="0" applyNumberFormat="1" applyFont="1" applyFill="1"/>
    <xf numFmtId="0" fontId="0" fillId="2" borderId="0" xfId="0" applyFont="1" applyFill="1"/>
    <xf numFmtId="180" fontId="1" fillId="2" borderId="0" xfId="0" applyNumberFormat="1" applyFont="1" applyFill="1"/>
    <xf numFmtId="184" fontId="1" fillId="0" borderId="14" xfId="0" applyNumberFormat="1" applyFont="1" applyBorder="1"/>
    <xf numFmtId="181" fontId="1" fillId="0" borderId="14" xfId="0" applyNumberFormat="1" applyFont="1" applyBorder="1"/>
    <xf numFmtId="181" fontId="1" fillId="3" borderId="14" xfId="0" applyNumberFormat="1" applyFon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486410</xdr:colOff>
      <xdr:row>1</xdr:row>
      <xdr:rowOff>123825</xdr:rowOff>
    </xdr:from>
    <xdr:ext cx="1751965" cy="304800"/>
    <xdr:pic>
      <xdr:nvPicPr>
        <xdr:cNvPr id="2" name="image1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86410" y="314325"/>
          <a:ext cx="175196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L28" sqref="L28"/>
    </sheetView>
  </sheetViews>
  <sheetFormatPr defaultColWidth="14.4285714285714" defaultRowHeight="15" customHeight="1"/>
  <cols>
    <col min="1" max="1" width="11.4285714285714" customWidth="1"/>
    <col min="2" max="2" width="29.2857142857143" customWidth="1"/>
    <col min="3" max="3" width="15.1428571428571" customWidth="1"/>
    <col min="4" max="4" width="22" customWidth="1"/>
    <col min="5" max="5" width="31.4285714285714" customWidth="1"/>
    <col min="6" max="6" width="15.7142857142857" customWidth="1"/>
    <col min="7" max="7" width="18" customWidth="1"/>
    <col min="8" max="8" width="17.4285714285714" customWidth="1"/>
    <col min="9" max="9" width="17.8571428571429" customWidth="1"/>
    <col min="10" max="10" width="14" customWidth="1"/>
    <col min="11" max="11" width="20.7142857142857" customWidth="1"/>
    <col min="12" max="12" width="23" customWidth="1"/>
    <col min="13" max="26" width="11.4285714285714" style="2" customWidth="1"/>
    <col min="27" max="32" width="14.4285714285714" style="2"/>
  </cols>
  <sheetData>
    <row r="1" s="1" customFormat="1" customHeight="1"/>
    <row r="2" spans="1:12">
      <c r="A2" s="3"/>
      <c r="B2" s="4"/>
      <c r="C2" s="5" t="s">
        <v>0</v>
      </c>
      <c r="D2" s="6"/>
      <c r="E2" s="6"/>
      <c r="F2" s="6"/>
      <c r="G2" s="6"/>
      <c r="H2" s="6"/>
      <c r="I2" s="6"/>
      <c r="J2" s="6"/>
      <c r="K2" s="4"/>
      <c r="L2" s="51" t="s">
        <v>1</v>
      </c>
    </row>
    <row r="3" spans="1:12">
      <c r="A3" s="7"/>
      <c r="B3" s="8"/>
      <c r="C3" s="7"/>
      <c r="K3" s="8"/>
      <c r="L3" s="51" t="s">
        <v>2</v>
      </c>
    </row>
    <row r="4" spans="1:12">
      <c r="A4" s="9"/>
      <c r="B4" s="10"/>
      <c r="C4" s="9"/>
      <c r="D4" s="11"/>
      <c r="E4" s="11"/>
      <c r="F4" s="11"/>
      <c r="G4" s="11"/>
      <c r="H4" s="11"/>
      <c r="I4" s="11"/>
      <c r="J4" s="11"/>
      <c r="K4" s="10"/>
      <c r="L4" s="51" t="s">
        <v>3</v>
      </c>
    </row>
    <row r="5" s="1" customFormat="1" spans="1:2">
      <c r="A5" s="12"/>
      <c r="B5" s="12"/>
    </row>
    <row r="6" s="1" customFormat="1" spans="1:1">
      <c r="A6" s="13" t="s">
        <v>4</v>
      </c>
    </row>
    <row r="7" s="1" customFormat="1" spans="1:1">
      <c r="A7" s="13" t="s">
        <v>5</v>
      </c>
    </row>
    <row r="8" s="1" customFormat="1" ht="30" customHeight="1" spans="1:1">
      <c r="A8" s="13" t="s">
        <v>6</v>
      </c>
    </row>
    <row r="9" s="1" customFormat="1" spans="1:1">
      <c r="A9" s="13" t="s">
        <v>7</v>
      </c>
    </row>
    <row r="10" s="1" customFormat="1" spans="1:11">
      <c r="A10" s="14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2:12">
      <c r="B11" s="15" t="s">
        <v>8</v>
      </c>
      <c r="C11" s="15" t="s">
        <v>9</v>
      </c>
      <c r="D11" s="16"/>
      <c r="E11" s="17"/>
      <c r="F11" s="16"/>
      <c r="G11" s="16"/>
      <c r="H11" s="16"/>
      <c r="I11" s="16"/>
      <c r="J11" s="16"/>
      <c r="K11" s="16"/>
      <c r="L11" s="16" t="s">
        <v>10</v>
      </c>
    </row>
    <row r="12" spans="1:12">
      <c r="A12" s="1"/>
      <c r="B12" s="13"/>
      <c r="C12" s="18"/>
      <c r="D12" s="16"/>
      <c r="E12" s="19"/>
      <c r="F12" s="16"/>
      <c r="G12" s="16"/>
      <c r="H12" s="16"/>
      <c r="I12" s="16"/>
      <c r="J12" s="16"/>
      <c r="K12" s="16"/>
      <c r="L12" s="16">
        <v>0</v>
      </c>
    </row>
    <row r="13" spans="1:14">
      <c r="A13" s="1"/>
      <c r="B13" s="13"/>
      <c r="C13" s="20"/>
      <c r="D13" s="21"/>
      <c r="E13" s="21"/>
      <c r="F13" s="21"/>
      <c r="G13" s="21"/>
      <c r="H13" s="13"/>
      <c r="I13" s="13"/>
      <c r="J13" s="13"/>
      <c r="K13" s="1"/>
      <c r="L13" s="1"/>
      <c r="M13" s="1"/>
      <c r="N13" s="1"/>
    </row>
    <row r="14" spans="1:14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"/>
      <c r="L14" s="1"/>
      <c r="M14" s="1"/>
      <c r="N14" s="1"/>
    </row>
    <row r="15" ht="45" customHeight="1" spans="2:12">
      <c r="B15" s="15" t="s">
        <v>11</v>
      </c>
      <c r="C15" s="15" t="s">
        <v>12</v>
      </c>
      <c r="D15" s="22" t="s">
        <v>13</v>
      </c>
      <c r="E15" s="23" t="s">
        <v>14</v>
      </c>
      <c r="F15" s="15" t="s">
        <v>15</v>
      </c>
      <c r="G15" s="23" t="s">
        <v>16</v>
      </c>
      <c r="H15" s="23" t="s">
        <v>17</v>
      </c>
      <c r="I15" s="52" t="s">
        <v>18</v>
      </c>
      <c r="J15" s="53" t="s">
        <v>19</v>
      </c>
      <c r="K15" s="23" t="s">
        <v>20</v>
      </c>
      <c r="L15" s="1"/>
    </row>
    <row r="16" spans="1:12">
      <c r="A16" s="1"/>
      <c r="B16" s="24"/>
      <c r="C16" s="15"/>
      <c r="D16" s="18"/>
      <c r="E16" s="18">
        <f t="shared" ref="E16:E17" si="0">+D16</f>
        <v>0</v>
      </c>
      <c r="F16" s="25">
        <v>0</v>
      </c>
      <c r="G16" s="18">
        <f>+D16</f>
        <v>0</v>
      </c>
      <c r="H16" s="25">
        <f>+D12</f>
        <v>0</v>
      </c>
      <c r="I16" s="25">
        <f t="shared" ref="I16:I17" si="1">+G16-H16</f>
        <v>0</v>
      </c>
      <c r="J16" s="25"/>
      <c r="K16" s="54">
        <f t="shared" ref="K16:K17" si="2">+I16-J16</f>
        <v>0</v>
      </c>
      <c r="L16" s="1"/>
    </row>
    <row r="17" spans="1:12">
      <c r="A17" s="1"/>
      <c r="B17" s="24"/>
      <c r="C17" s="15"/>
      <c r="D17" s="18"/>
      <c r="E17" s="18">
        <f t="shared" si="0"/>
        <v>0</v>
      </c>
      <c r="F17" s="25">
        <v>0</v>
      </c>
      <c r="G17" s="18">
        <f>+E17</f>
        <v>0</v>
      </c>
      <c r="H17" s="25">
        <f>+E12</f>
        <v>0</v>
      </c>
      <c r="I17" s="25">
        <f t="shared" si="1"/>
        <v>0</v>
      </c>
      <c r="J17" s="25"/>
      <c r="K17" s="54">
        <f t="shared" si="2"/>
        <v>0</v>
      </c>
      <c r="L17" s="1"/>
    </row>
    <row r="18" spans="1:12">
      <c r="A18" s="1"/>
      <c r="B18" s="26" t="s">
        <v>21</v>
      </c>
      <c r="C18" s="27"/>
      <c r="D18" s="28">
        <f t="shared" ref="D18:K18" si="3">SUM(D16:D17)</f>
        <v>0</v>
      </c>
      <c r="E18" s="28">
        <f t="shared" si="3"/>
        <v>0</v>
      </c>
      <c r="F18" s="28">
        <f t="shared" si="3"/>
        <v>0</v>
      </c>
      <c r="G18" s="28">
        <f t="shared" si="3"/>
        <v>0</v>
      </c>
      <c r="H18" s="28">
        <f t="shared" si="3"/>
        <v>0</v>
      </c>
      <c r="I18" s="28">
        <f t="shared" si="3"/>
        <v>0</v>
      </c>
      <c r="J18" s="28">
        <f t="shared" si="3"/>
        <v>0</v>
      </c>
      <c r="K18" s="28">
        <f t="shared" si="3"/>
        <v>0</v>
      </c>
      <c r="L18" s="1"/>
    </row>
    <row r="19" customHeight="1" spans="1:12">
      <c r="A19" s="1"/>
      <c r="L19" s="1"/>
    </row>
    <row r="20" spans="1:12">
      <c r="A20" s="1"/>
      <c r="B20" s="29"/>
      <c r="C20" s="15" t="s">
        <v>22</v>
      </c>
      <c r="D20" s="30"/>
      <c r="E20" s="30">
        <f>+D20</f>
        <v>0</v>
      </c>
      <c r="F20" s="25">
        <v>0</v>
      </c>
      <c r="G20" s="25">
        <f>+E20</f>
        <v>0</v>
      </c>
      <c r="H20" s="25">
        <v>0</v>
      </c>
      <c r="I20" s="25">
        <f>+G20</f>
        <v>0</v>
      </c>
      <c r="J20" s="25"/>
      <c r="K20" s="25"/>
      <c r="L20" s="1"/>
    </row>
    <row r="21" s="1" customFormat="1" ht="15.75" customHeight="1" spans="2:11">
      <c r="B21" s="13"/>
      <c r="C21" s="31"/>
      <c r="D21" s="32"/>
      <c r="E21" s="32"/>
      <c r="F21" s="32"/>
      <c r="G21" s="32"/>
      <c r="H21" s="32"/>
      <c r="I21" s="55"/>
      <c r="J21" s="55"/>
      <c r="K21" s="55"/>
    </row>
    <row r="22" s="1" customFormat="1" ht="15.75" customHeight="1" spans="4:9">
      <c r="D22" s="33"/>
      <c r="E22" s="33"/>
      <c r="F22" s="13"/>
      <c r="G22" s="33"/>
      <c r="H22" s="13"/>
      <c r="I22" s="33"/>
    </row>
    <row r="23" s="2" customFormat="1" ht="15.75" customHeight="1" spans="1:12">
      <c r="A23" s="1"/>
      <c r="B23" s="34" t="s">
        <v>21</v>
      </c>
      <c r="D23" s="35">
        <f t="shared" ref="D23:K23" si="4">+D18+D20</f>
        <v>0</v>
      </c>
      <c r="E23" s="35">
        <f t="shared" si="4"/>
        <v>0</v>
      </c>
      <c r="F23" s="35">
        <f t="shared" si="4"/>
        <v>0</v>
      </c>
      <c r="G23" s="35">
        <f t="shared" si="4"/>
        <v>0</v>
      </c>
      <c r="H23" s="35">
        <f t="shared" si="4"/>
        <v>0</v>
      </c>
      <c r="I23" s="35">
        <f t="shared" si="4"/>
        <v>0</v>
      </c>
      <c r="J23" s="35">
        <f t="shared" si="4"/>
        <v>0</v>
      </c>
      <c r="K23" s="35">
        <f t="shared" si="4"/>
        <v>0</v>
      </c>
      <c r="L23" s="1"/>
    </row>
    <row r="24" s="2" customFormat="1" ht="15.75" customHeight="1" spans="1:12">
      <c r="A24" s="1"/>
      <c r="B24" s="34"/>
      <c r="D24" s="35"/>
      <c r="F24" s="36"/>
      <c r="G24" s="36"/>
      <c r="I24" s="35"/>
      <c r="J24" s="56" t="s">
        <v>23</v>
      </c>
      <c r="K24" s="35"/>
      <c r="L24" s="1"/>
    </row>
    <row r="25" s="2" customFormat="1" ht="15.75" customHeight="1" spans="1:12">
      <c r="A25" s="1"/>
      <c r="B25" s="34" t="s">
        <v>24</v>
      </c>
      <c r="D25" s="37"/>
      <c r="F25" s="35"/>
      <c r="G25" s="35"/>
      <c r="I25" s="35"/>
      <c r="J25" s="35"/>
      <c r="K25" s="57"/>
      <c r="L25" s="1"/>
    </row>
    <row r="26" s="2" customFormat="1" ht="15.75" customHeight="1" spans="1:12">
      <c r="A26" s="1"/>
      <c r="B26" s="34" t="s">
        <v>25</v>
      </c>
      <c r="D26" s="37">
        <v>0</v>
      </c>
      <c r="F26" s="35"/>
      <c r="G26" s="35"/>
      <c r="I26" s="35"/>
      <c r="J26" s="35"/>
      <c r="K26" s="57"/>
      <c r="L26" s="1"/>
    </row>
    <row r="27" s="2" customFormat="1" ht="15.75" customHeight="1" spans="1:12">
      <c r="A27" s="1"/>
      <c r="B27" s="34" t="s">
        <v>26</v>
      </c>
      <c r="D27" s="37">
        <f>+D25+D26</f>
        <v>0</v>
      </c>
      <c r="F27" s="35"/>
      <c r="G27" s="35"/>
      <c r="I27" s="35"/>
      <c r="J27" s="35"/>
      <c r="K27" s="57"/>
      <c r="L27" s="1"/>
    </row>
    <row r="28" s="2" customFormat="1" ht="15.75" customHeight="1" spans="1:12">
      <c r="A28" s="1"/>
      <c r="B28" s="34" t="s">
        <v>27</v>
      </c>
      <c r="D28" s="37"/>
      <c r="E28" s="35"/>
      <c r="F28" s="35"/>
      <c r="G28" s="35"/>
      <c r="I28" s="35"/>
      <c r="J28" s="35"/>
      <c r="L28" s="1"/>
    </row>
    <row r="29" s="2" customFormat="1" ht="15.75" customHeight="1" spans="1:12">
      <c r="A29" s="1"/>
      <c r="B29" s="38" t="s">
        <v>28</v>
      </c>
      <c r="C29" s="38"/>
      <c r="D29" s="39"/>
      <c r="E29" s="40"/>
      <c r="F29" s="41"/>
      <c r="G29" s="41"/>
      <c r="H29" s="41"/>
      <c r="J29" s="35"/>
      <c r="L29" s="1"/>
    </row>
    <row r="30" s="2" customFormat="1" ht="15.75" customHeight="1" spans="1:12">
      <c r="A30" s="1"/>
      <c r="D30" s="35"/>
      <c r="L30" s="1"/>
    </row>
    <row r="31" ht="15.75" customHeight="1" spans="1:32">
      <c r="A31" s="1"/>
      <c r="B31" s="42" t="s">
        <v>29</v>
      </c>
      <c r="C31" s="42" t="s">
        <v>30</v>
      </c>
      <c r="D31" s="42" t="s">
        <v>31</v>
      </c>
      <c r="E31" s="42" t="s">
        <v>32</v>
      </c>
      <c r="F31" s="42" t="s">
        <v>33</v>
      </c>
      <c r="G31" s="42" t="s">
        <v>34</v>
      </c>
      <c r="H31" s="42" t="s">
        <v>35</v>
      </c>
      <c r="I31" s="1"/>
      <c r="J31" s="1"/>
      <c r="K31" s="5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15.75" customHeight="1" spans="1:32">
      <c r="A32" s="1"/>
      <c r="B32" s="43" t="s">
        <v>36</v>
      </c>
      <c r="C32" s="43">
        <f>+D16</f>
        <v>0</v>
      </c>
      <c r="D32" s="44" t="s">
        <v>37</v>
      </c>
      <c r="E32" s="43">
        <f>+C32</f>
        <v>0</v>
      </c>
      <c r="F32" s="43"/>
      <c r="G32" s="43">
        <f>+E32*1%</f>
        <v>0</v>
      </c>
      <c r="H32" s="43">
        <f t="shared" ref="H32:H41" si="5">+G32-F32</f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15.75" customHeight="1" spans="1:32">
      <c r="A33" s="1"/>
      <c r="B33" s="43" t="s">
        <v>38</v>
      </c>
      <c r="C33" s="43"/>
      <c r="D33" s="44" t="s">
        <v>39</v>
      </c>
      <c r="E33" s="43">
        <f>+C32</f>
        <v>0</v>
      </c>
      <c r="F33" s="43"/>
      <c r="G33" s="43">
        <f>+E33*2%</f>
        <v>0</v>
      </c>
      <c r="H33" s="43">
        <f t="shared" si="5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ht="15.75" customHeight="1" spans="1:32">
      <c r="A34" s="1"/>
      <c r="B34" s="45" t="s">
        <v>15</v>
      </c>
      <c r="C34" s="45">
        <f>+C32-C33</f>
        <v>0</v>
      </c>
      <c r="D34" s="44" t="s">
        <v>40</v>
      </c>
      <c r="E34" s="43">
        <f>+C34</f>
        <v>0</v>
      </c>
      <c r="F34" s="43"/>
      <c r="G34" s="43">
        <f>+E34*0.8%</f>
        <v>0</v>
      </c>
      <c r="H34" s="43">
        <f t="shared" si="5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15.75" customHeight="1" spans="1:32">
      <c r="A35" s="1"/>
      <c r="B35" s="46">
        <f>+B16</f>
        <v>0</v>
      </c>
      <c r="C35" s="47"/>
      <c r="D35" s="44" t="s">
        <v>41</v>
      </c>
      <c r="E35" s="43">
        <f>+C32</f>
        <v>0</v>
      </c>
      <c r="F35" s="43"/>
      <c r="G35" s="43">
        <f>+E35*1%</f>
        <v>0</v>
      </c>
      <c r="H35" s="43">
        <f t="shared" si="5"/>
        <v>0</v>
      </c>
      <c r="I35" s="5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15.75" customHeight="1" spans="1:32">
      <c r="A36" s="1"/>
      <c r="B36" s="12"/>
      <c r="C36" s="1"/>
      <c r="D36" s="44" t="s">
        <v>42</v>
      </c>
      <c r="E36" s="43">
        <f>+C32</f>
        <v>0</v>
      </c>
      <c r="F36" s="43"/>
      <c r="G36" s="43">
        <f>+E36*3%</f>
        <v>0</v>
      </c>
      <c r="H36" s="43">
        <f t="shared" si="5"/>
        <v>0</v>
      </c>
      <c r="I36" s="1"/>
      <c r="J36" s="55"/>
      <c r="K36" s="5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15.75" customHeight="1" spans="1:32">
      <c r="A37" s="1"/>
      <c r="B37" s="12"/>
      <c r="C37" s="1"/>
      <c r="D37" s="44" t="s">
        <v>43</v>
      </c>
      <c r="E37" s="43">
        <f>+E36-E41</f>
        <v>0</v>
      </c>
      <c r="F37" s="43"/>
      <c r="G37" s="43">
        <f>+E37*5%</f>
        <v>0</v>
      </c>
      <c r="H37" s="43">
        <f t="shared" si="5"/>
        <v>0</v>
      </c>
      <c r="I37" s="1"/>
      <c r="J37" s="55"/>
      <c r="K37" s="5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15.75" customHeight="1" spans="1:32">
      <c r="A38" s="1"/>
      <c r="B38" s="12"/>
      <c r="C38" s="1"/>
      <c r="D38" s="44" t="s">
        <v>44</v>
      </c>
      <c r="E38" s="43">
        <f>+C34</f>
        <v>0</v>
      </c>
      <c r="F38" s="43"/>
      <c r="G38" s="43">
        <f>+E38*0.4%</f>
        <v>0</v>
      </c>
      <c r="H38" s="43">
        <f t="shared" si="5"/>
        <v>0</v>
      </c>
      <c r="I38" s="1"/>
      <c r="J38" s="55"/>
      <c r="K38" s="5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15.75" customHeight="1" spans="1:32">
      <c r="A39" s="1"/>
      <c r="B39" s="12"/>
      <c r="C39" s="1"/>
      <c r="D39" s="44" t="s">
        <v>45</v>
      </c>
      <c r="E39" s="43">
        <f t="shared" ref="E39:E40" si="6">+E38-E43</f>
        <v>0</v>
      </c>
      <c r="F39" s="43"/>
      <c r="G39" s="43">
        <f>+E39*2.5%</f>
        <v>0</v>
      </c>
      <c r="H39" s="43">
        <f t="shared" si="5"/>
        <v>0</v>
      </c>
      <c r="I39" s="1"/>
      <c r="J39" s="55"/>
      <c r="K39" s="5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 spans="1:32">
      <c r="A40" s="1"/>
      <c r="B40" s="12"/>
      <c r="C40" s="1"/>
      <c r="D40" s="44" t="s">
        <v>46</v>
      </c>
      <c r="E40" s="43">
        <f t="shared" si="6"/>
        <v>0</v>
      </c>
      <c r="F40" s="43"/>
      <c r="G40" s="43">
        <f>+E40*0.8%</f>
        <v>0</v>
      </c>
      <c r="H40" s="43">
        <f t="shared" si="5"/>
        <v>0</v>
      </c>
      <c r="I40" s="1"/>
      <c r="J40" s="55"/>
      <c r="K40" s="5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 spans="1:32">
      <c r="A41" s="1"/>
      <c r="B41" s="12"/>
      <c r="C41" s="1"/>
      <c r="D41" s="43" t="s">
        <v>47</v>
      </c>
      <c r="E41" s="48">
        <f>+D12</f>
        <v>0</v>
      </c>
      <c r="F41" s="48"/>
      <c r="G41" s="48"/>
      <c r="H41" s="43">
        <f t="shared" si="5"/>
        <v>0</v>
      </c>
      <c r="I41" s="1"/>
      <c r="J41" s="55"/>
      <c r="K41" s="5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 spans="1:32">
      <c r="A42" s="1"/>
      <c r="B42" s="12"/>
      <c r="C42" s="1"/>
      <c r="D42" s="1"/>
      <c r="E42" s="1"/>
      <c r="F42" s="1"/>
      <c r="G42" s="1"/>
      <c r="H42" s="1"/>
      <c r="I42" s="1"/>
      <c r="J42" s="50"/>
      <c r="K42" s="5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15.75" customHeight="1" spans="1:32">
      <c r="A43" s="1"/>
      <c r="B43" s="1"/>
      <c r="C43" s="1"/>
      <c r="D43" s="26" t="s">
        <v>21</v>
      </c>
      <c r="E43" s="47"/>
      <c r="F43" s="49">
        <f>+F32+F33+F34+F35+F36+F37+F38+F39+F40+F41</f>
        <v>0</v>
      </c>
      <c r="G43" s="49">
        <f>+G32+G33+G34+G35+G36+G37+G38+G39+G40</f>
        <v>0</v>
      </c>
      <c r="H43" s="49">
        <f>SUM(H32:H41)</f>
        <v>0</v>
      </c>
      <c r="I43" s="1"/>
      <c r="J43" s="1"/>
      <c r="K43" s="5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15.75" customHeight="1" spans="1:32">
      <c r="A44" s="1"/>
      <c r="B44" s="1"/>
      <c r="C44" s="1"/>
      <c r="D44" s="13"/>
      <c r="E44" s="13"/>
      <c r="F44" s="50"/>
      <c r="G44" s="50"/>
      <c r="H44" s="5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15.75" customHeight="1" spans="1:32">
      <c r="A45" s="1"/>
      <c r="B45" s="42" t="s">
        <v>29</v>
      </c>
      <c r="C45" s="42" t="s">
        <v>30</v>
      </c>
      <c r="D45" s="42" t="s">
        <v>31</v>
      </c>
      <c r="E45" s="42" t="s">
        <v>32</v>
      </c>
      <c r="F45" s="42" t="s">
        <v>33</v>
      </c>
      <c r="G45" s="42" t="s">
        <v>34</v>
      </c>
      <c r="H45" s="42" t="s">
        <v>35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15.75" customHeight="1" spans="1:32">
      <c r="A46" s="1"/>
      <c r="B46" s="43" t="s">
        <v>48</v>
      </c>
      <c r="C46" s="43">
        <f>+D17</f>
        <v>0</v>
      </c>
      <c r="D46" s="44" t="s">
        <v>37</v>
      </c>
      <c r="E46" s="43">
        <f>+C46</f>
        <v>0</v>
      </c>
      <c r="F46" s="43"/>
      <c r="G46" s="43">
        <f>+E46*1%</f>
        <v>0</v>
      </c>
      <c r="H46" s="43">
        <f t="shared" ref="H46:H55" si="7">+G46-F46</f>
        <v>0</v>
      </c>
      <c r="I46" s="1"/>
      <c r="J46" s="5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15.75" customHeight="1" spans="1:32">
      <c r="A47" s="1"/>
      <c r="B47" s="43" t="s">
        <v>38</v>
      </c>
      <c r="C47" s="43"/>
      <c r="D47" s="44" t="s">
        <v>39</v>
      </c>
      <c r="E47" s="43">
        <f>+C46</f>
        <v>0</v>
      </c>
      <c r="F47" s="43"/>
      <c r="G47" s="43">
        <f>+E47*2%</f>
        <v>0</v>
      </c>
      <c r="H47" s="43">
        <f t="shared" si="7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ht="15.75" customHeight="1" spans="1:32">
      <c r="A48" s="1"/>
      <c r="B48" s="45" t="s">
        <v>15</v>
      </c>
      <c r="C48" s="45">
        <f>+C46-C47</f>
        <v>0</v>
      </c>
      <c r="D48" s="44" t="s">
        <v>40</v>
      </c>
      <c r="E48" s="43">
        <f>+C48</f>
        <v>0</v>
      </c>
      <c r="F48" s="43"/>
      <c r="G48" s="43">
        <f>+E48*0.8%</f>
        <v>0</v>
      </c>
      <c r="H48" s="43">
        <f t="shared" si="7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 spans="1:32">
      <c r="A49" s="1"/>
      <c r="B49" s="46">
        <f>+B17</f>
        <v>0</v>
      </c>
      <c r="C49" s="47"/>
      <c r="D49" s="44" t="s">
        <v>41</v>
      </c>
      <c r="E49" s="43">
        <f>+C46</f>
        <v>0</v>
      </c>
      <c r="F49" s="43"/>
      <c r="G49" s="43">
        <f>+E49*1%</f>
        <v>0</v>
      </c>
      <c r="H49" s="43">
        <f t="shared" si="7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 spans="1:32">
      <c r="A50" s="1"/>
      <c r="B50" s="34"/>
      <c r="C50" s="2"/>
      <c r="D50" s="44" t="s">
        <v>42</v>
      </c>
      <c r="E50" s="43">
        <f>+C46</f>
        <v>0</v>
      </c>
      <c r="F50" s="43"/>
      <c r="G50" s="43">
        <f>+E50*3%</f>
        <v>0</v>
      </c>
      <c r="H50" s="43">
        <f t="shared" si="7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 spans="1:32">
      <c r="A51" s="1"/>
      <c r="B51" s="34"/>
      <c r="C51" s="2"/>
      <c r="D51" s="44" t="s">
        <v>43</v>
      </c>
      <c r="E51" s="43">
        <f>+E50-E55</f>
        <v>0</v>
      </c>
      <c r="F51" s="43"/>
      <c r="G51" s="43">
        <f>+E51*5%</f>
        <v>0</v>
      </c>
      <c r="H51" s="43">
        <f t="shared" si="7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 spans="1:32">
      <c r="A52" s="1"/>
      <c r="B52" s="34"/>
      <c r="C52" s="2"/>
      <c r="D52" s="44" t="s">
        <v>44</v>
      </c>
      <c r="E52" s="43">
        <f>+C48</f>
        <v>0</v>
      </c>
      <c r="F52" s="43"/>
      <c r="G52" s="43">
        <f>+E52*0.4%</f>
        <v>0</v>
      </c>
      <c r="H52" s="43">
        <f t="shared" si="7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 spans="1:32">
      <c r="A53" s="1"/>
      <c r="B53" s="34"/>
      <c r="C53" s="2"/>
      <c r="D53" s="44" t="s">
        <v>45</v>
      </c>
      <c r="E53" s="43">
        <f t="shared" ref="E53:E54" si="8">+E52-E57</f>
        <v>0</v>
      </c>
      <c r="F53" s="43"/>
      <c r="G53" s="43">
        <f>+E53*2.5%</f>
        <v>0</v>
      </c>
      <c r="H53" s="43">
        <f t="shared" si="7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 spans="1:32">
      <c r="A54" s="1"/>
      <c r="B54" s="34"/>
      <c r="C54" s="2"/>
      <c r="D54" s="44" t="s">
        <v>46</v>
      </c>
      <c r="E54" s="43">
        <f t="shared" si="8"/>
        <v>0</v>
      </c>
      <c r="F54" s="43"/>
      <c r="G54" s="43">
        <f>+E54*0.8%</f>
        <v>0</v>
      </c>
      <c r="H54" s="43">
        <f t="shared" si="7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 spans="1:32">
      <c r="A55" s="1"/>
      <c r="B55" s="34"/>
      <c r="C55" s="2"/>
      <c r="D55" s="43" t="s">
        <v>47</v>
      </c>
      <c r="E55" s="48">
        <f>+D26</f>
        <v>0</v>
      </c>
      <c r="F55" s="48"/>
      <c r="G55" s="48"/>
      <c r="H55" s="43">
        <f t="shared" si="7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 spans="1:32">
      <c r="A56" s="1"/>
      <c r="B56" s="34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 spans="1:32">
      <c r="A57" s="1"/>
      <c r="B57" s="2"/>
      <c r="C57" s="2"/>
      <c r="D57" s="26" t="s">
        <v>21</v>
      </c>
      <c r="E57" s="47"/>
      <c r="F57" s="49">
        <f>+F46+F47+F48+F49+F50+F51+F52+F53+F54+F55</f>
        <v>0</v>
      </c>
      <c r="G57" s="49">
        <f>+G46+G47+G48+G49+G50+G51+G52+G53+G54</f>
        <v>0</v>
      </c>
      <c r="H57" s="49">
        <f>SUM(H46:H55)</f>
        <v>0</v>
      </c>
      <c r="I57" s="50"/>
      <c r="J57" s="5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 spans="1:3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 spans="1:3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 spans="1:32">
      <c r="A60" s="1"/>
      <c r="B60" s="42" t="s">
        <v>29</v>
      </c>
      <c r="C60" s="42" t="s">
        <v>30</v>
      </c>
      <c r="D60" s="42" t="s">
        <v>31</v>
      </c>
      <c r="E60" s="42" t="s">
        <v>32</v>
      </c>
      <c r="F60" s="42" t="s">
        <v>33</v>
      </c>
      <c r="G60" s="42" t="s">
        <v>34</v>
      </c>
      <c r="H60" s="42" t="s">
        <v>35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 spans="1:32">
      <c r="A61" s="1"/>
      <c r="B61" s="43" t="s">
        <v>49</v>
      </c>
      <c r="C61" s="43">
        <f>+D20</f>
        <v>0</v>
      </c>
      <c r="D61" s="44" t="s">
        <v>37</v>
      </c>
      <c r="E61" s="43">
        <f>+C61</f>
        <v>0</v>
      </c>
      <c r="F61" s="43"/>
      <c r="G61" s="43">
        <f>+E61*1%</f>
        <v>0</v>
      </c>
      <c r="H61" s="43">
        <f t="shared" ref="H61:H70" si="9">+G61-F61</f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 spans="1:32">
      <c r="A62" s="1"/>
      <c r="B62" s="43" t="s">
        <v>38</v>
      </c>
      <c r="C62" s="43"/>
      <c r="D62" s="44" t="s">
        <v>39</v>
      </c>
      <c r="E62" s="43">
        <f>+C61</f>
        <v>0</v>
      </c>
      <c r="F62" s="43"/>
      <c r="G62" s="43">
        <f>+E62*2%</f>
        <v>0</v>
      </c>
      <c r="H62" s="43">
        <f t="shared" si="9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 spans="1:32">
      <c r="A63" s="1"/>
      <c r="B63" s="45" t="s">
        <v>15</v>
      </c>
      <c r="C63" s="45">
        <f>+C61-C62</f>
        <v>0</v>
      </c>
      <c r="D63" s="44" t="s">
        <v>40</v>
      </c>
      <c r="E63" s="43">
        <f>+C63</f>
        <v>0</v>
      </c>
      <c r="F63" s="43"/>
      <c r="G63" s="43">
        <f>+E63*0.8%</f>
        <v>0</v>
      </c>
      <c r="H63" s="43">
        <f t="shared" si="9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 spans="1:32">
      <c r="A64" s="1"/>
      <c r="B64" s="46"/>
      <c r="C64" s="47"/>
      <c r="D64" s="44" t="s">
        <v>41</v>
      </c>
      <c r="E64" s="43">
        <f>+C61</f>
        <v>0</v>
      </c>
      <c r="F64" s="43"/>
      <c r="G64" s="43">
        <f>+E64*1%</f>
        <v>0</v>
      </c>
      <c r="H64" s="43">
        <f t="shared" si="9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 spans="1:32">
      <c r="A65" s="1"/>
      <c r="B65" s="12"/>
      <c r="C65" s="1"/>
      <c r="D65" s="44" t="s">
        <v>42</v>
      </c>
      <c r="E65" s="43">
        <f>+C61</f>
        <v>0</v>
      </c>
      <c r="F65" s="43"/>
      <c r="G65" s="43">
        <f>+E65*3%</f>
        <v>0</v>
      </c>
      <c r="H65" s="43">
        <f t="shared" si="9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 spans="1:32">
      <c r="A66" s="1"/>
      <c r="B66" s="12"/>
      <c r="C66" s="1"/>
      <c r="D66" s="44" t="s">
        <v>43</v>
      </c>
      <c r="E66" s="43">
        <f>+E65</f>
        <v>0</v>
      </c>
      <c r="F66" s="43"/>
      <c r="G66" s="43">
        <f>+E66*5%</f>
        <v>0</v>
      </c>
      <c r="H66" s="43">
        <f t="shared" si="9"/>
        <v>0</v>
      </c>
      <c r="I66" s="5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 spans="1:32">
      <c r="A67" s="1"/>
      <c r="B67" s="12"/>
      <c r="C67" s="1"/>
      <c r="D67" s="44" t="s">
        <v>44</v>
      </c>
      <c r="E67" s="43">
        <f>+C63</f>
        <v>0</v>
      </c>
      <c r="F67" s="43"/>
      <c r="G67" s="43">
        <f>+E67*0.4%</f>
        <v>0</v>
      </c>
      <c r="H67" s="43">
        <f t="shared" si="9"/>
        <v>0</v>
      </c>
      <c r="I67" s="5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 spans="1:32">
      <c r="A68" s="1"/>
      <c r="B68" s="12"/>
      <c r="C68" s="1"/>
      <c r="D68" s="44" t="s">
        <v>45</v>
      </c>
      <c r="E68" s="43">
        <f t="shared" ref="E68:E69" si="10">+E67-E72</f>
        <v>0</v>
      </c>
      <c r="F68" s="43"/>
      <c r="G68" s="43">
        <f>+E68*2.5%</f>
        <v>0</v>
      </c>
      <c r="H68" s="43">
        <f t="shared" si="9"/>
        <v>0</v>
      </c>
      <c r="I68" s="5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 spans="1:32">
      <c r="A69" s="1"/>
      <c r="B69" s="12"/>
      <c r="C69" s="1"/>
      <c r="D69" s="44" t="s">
        <v>46</v>
      </c>
      <c r="E69" s="43">
        <f t="shared" si="10"/>
        <v>0</v>
      </c>
      <c r="F69" s="43"/>
      <c r="G69" s="43">
        <f>+E69*0.8%</f>
        <v>0</v>
      </c>
      <c r="H69" s="43">
        <f t="shared" si="9"/>
        <v>0</v>
      </c>
      <c r="I69" s="5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 spans="1:32">
      <c r="A70" s="1"/>
      <c r="B70" s="12"/>
      <c r="C70" s="1"/>
      <c r="D70" s="43" t="s">
        <v>47</v>
      </c>
      <c r="E70" s="48" t="str">
        <f>+D41</f>
        <v>Anticipo</v>
      </c>
      <c r="F70" s="48"/>
      <c r="G70" s="48"/>
      <c r="H70" s="43">
        <f t="shared" si="9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 spans="1:32">
      <c r="A71" s="1"/>
      <c r="B71" s="12"/>
      <c r="C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 spans="1:32">
      <c r="A72" s="1"/>
      <c r="B72" s="1"/>
      <c r="C72" s="1"/>
      <c r="D72" s="26" t="s">
        <v>21</v>
      </c>
      <c r="E72" s="47"/>
      <c r="F72" s="49">
        <f>+F61+F62+F63+F64+F65+F66+F67+F68+F69+F70</f>
        <v>0</v>
      </c>
      <c r="G72" s="49">
        <f>+G61+G62+G63+G64+G65+G66+G67+G68+G69</f>
        <v>0</v>
      </c>
      <c r="H72" s="49">
        <f>SUM(H61:H70)</f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 spans="1:32">
      <c r="A74" s="1"/>
      <c r="B74" s="12" t="s">
        <v>50</v>
      </c>
      <c r="C74" s="12"/>
      <c r="D74" s="1"/>
      <c r="E74" s="55" t="s">
        <v>51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 spans="1:32">
      <c r="A75" s="1"/>
      <c r="B75" s="1"/>
      <c r="C75" s="1"/>
      <c r="D75" s="13"/>
      <c r="E75" s="59" t="s">
        <v>24</v>
      </c>
      <c r="F75" s="1"/>
      <c r="G75" s="60">
        <f t="shared" ref="G75:G76" si="11">+D25</f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 spans="1:32">
      <c r="A76" s="1"/>
      <c r="B76" s="1"/>
      <c r="C76" s="1"/>
      <c r="D76" s="1"/>
      <c r="E76" s="59" t="s">
        <v>25</v>
      </c>
      <c r="F76" s="1"/>
      <c r="G76" s="60">
        <f t="shared" si="11"/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 spans="1:32">
      <c r="A77" s="1"/>
      <c r="B77" s="2"/>
      <c r="C77" s="2"/>
      <c r="D77" s="1"/>
      <c r="E77" s="12" t="s">
        <v>26</v>
      </c>
      <c r="F77" s="1"/>
      <c r="G77" s="60">
        <f>+G75+G76</f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 spans="1:32">
      <c r="A78" s="1"/>
      <c r="B78" s="2"/>
      <c r="C78" s="2"/>
      <c r="D78" s="1"/>
      <c r="E78" s="12" t="s">
        <v>28</v>
      </c>
      <c r="F78" s="12"/>
      <c r="G78" s="60">
        <f>+D29</f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 spans="1:32">
      <c r="A79" s="1"/>
      <c r="B79" s="2"/>
      <c r="C79" s="2"/>
      <c r="D79" s="1"/>
      <c r="E79" s="59" t="s">
        <v>52</v>
      </c>
      <c r="F79" s="1"/>
      <c r="G79" s="60">
        <f>+G77-G78</f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 spans="1:3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 spans="1:32">
      <c r="A81" s="1"/>
      <c r="B81" s="44" t="s">
        <v>37</v>
      </c>
      <c r="C81" s="49">
        <f t="shared" ref="C81:C89" si="12">+F32+F46+G61</f>
        <v>0</v>
      </c>
      <c r="D81" s="1"/>
      <c r="E81" s="44" t="s">
        <v>37</v>
      </c>
      <c r="F81" s="25">
        <f>+$G$79*1%</f>
        <v>0</v>
      </c>
      <c r="G81" s="2"/>
      <c r="H81" s="35">
        <f t="shared" ref="H81:H90" si="13">+C81-F81</f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 spans="1:32">
      <c r="A82" s="1"/>
      <c r="B82" s="44" t="s">
        <v>39</v>
      </c>
      <c r="C82" s="49">
        <f t="shared" si="12"/>
        <v>0</v>
      </c>
      <c r="D82" s="1"/>
      <c r="E82" s="44" t="s">
        <v>39</v>
      </c>
      <c r="F82" s="25">
        <f>+$G$79*2%</f>
        <v>0</v>
      </c>
      <c r="G82" s="2"/>
      <c r="H82" s="35">
        <f t="shared" si="13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 spans="1:32">
      <c r="A83" s="1"/>
      <c r="B83" s="44" t="s">
        <v>40</v>
      </c>
      <c r="C83" s="49">
        <f t="shared" si="12"/>
        <v>0</v>
      </c>
      <c r="D83" s="1"/>
      <c r="E83" s="44" t="s">
        <v>40</v>
      </c>
      <c r="F83" s="25">
        <f>+$G$79*0.8%</f>
        <v>0</v>
      </c>
      <c r="G83" s="2"/>
      <c r="H83" s="35">
        <f t="shared" si="13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 spans="1:32">
      <c r="A84" s="1"/>
      <c r="B84" s="44" t="s">
        <v>41</v>
      </c>
      <c r="C84" s="49">
        <f t="shared" si="12"/>
        <v>0</v>
      </c>
      <c r="D84" s="1"/>
      <c r="E84" s="44" t="s">
        <v>41</v>
      </c>
      <c r="F84" s="25">
        <f>+$G$79*1%</f>
        <v>0</v>
      </c>
      <c r="G84" s="2"/>
      <c r="H84" s="35">
        <f t="shared" si="13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 spans="1:32">
      <c r="A85" s="1"/>
      <c r="B85" s="44" t="s">
        <v>42</v>
      </c>
      <c r="C85" s="49">
        <f t="shared" si="12"/>
        <v>0</v>
      </c>
      <c r="D85" s="1"/>
      <c r="E85" s="44" t="s">
        <v>42</v>
      </c>
      <c r="F85" s="25">
        <f>+$G$79*3%</f>
        <v>0</v>
      </c>
      <c r="G85" s="2"/>
      <c r="H85" s="35">
        <f t="shared" si="13"/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 spans="1:32">
      <c r="A86" s="1"/>
      <c r="B86" s="44" t="s">
        <v>43</v>
      </c>
      <c r="C86" s="49">
        <f t="shared" si="12"/>
        <v>0</v>
      </c>
      <c r="D86" s="1"/>
      <c r="E86" s="44" t="s">
        <v>43</v>
      </c>
      <c r="F86" s="25">
        <f>+$G$79*5%</f>
        <v>0</v>
      </c>
      <c r="G86" s="2"/>
      <c r="H86" s="35">
        <f t="shared" si="13"/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 spans="1:32">
      <c r="A87" s="1"/>
      <c r="B87" s="44" t="s">
        <v>44</v>
      </c>
      <c r="C87" s="49">
        <f t="shared" si="12"/>
        <v>0</v>
      </c>
      <c r="D87" s="1"/>
      <c r="E87" s="44" t="s">
        <v>44</v>
      </c>
      <c r="F87" s="25">
        <f>+$G$79*0.4%</f>
        <v>0</v>
      </c>
      <c r="G87" s="2"/>
      <c r="H87" s="35">
        <f t="shared" si="13"/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 spans="1:32">
      <c r="A88" s="1"/>
      <c r="B88" s="44" t="s">
        <v>45</v>
      </c>
      <c r="C88" s="49">
        <f t="shared" si="12"/>
        <v>0</v>
      </c>
      <c r="D88" s="1"/>
      <c r="E88" s="44" t="s">
        <v>45</v>
      </c>
      <c r="F88" s="25">
        <f>+$G$79*2.5%</f>
        <v>0</v>
      </c>
      <c r="G88" s="2"/>
      <c r="H88" s="35">
        <f t="shared" si="13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 spans="1:32">
      <c r="A89" s="1"/>
      <c r="B89" s="44" t="s">
        <v>46</v>
      </c>
      <c r="C89" s="49">
        <f t="shared" si="12"/>
        <v>0</v>
      </c>
      <c r="D89" s="1"/>
      <c r="E89" s="44" t="s">
        <v>46</v>
      </c>
      <c r="F89" s="25">
        <f>+$G$79*0.8%</f>
        <v>0</v>
      </c>
      <c r="G89" s="2"/>
      <c r="H89" s="35">
        <f t="shared" si="13"/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 spans="1:32">
      <c r="A90" s="1"/>
      <c r="B90" s="1"/>
      <c r="C90" s="61">
        <f>SUM(C81:C89)</f>
        <v>0</v>
      </c>
      <c r="D90" s="1"/>
      <c r="F90" s="62">
        <f>SUM(F81:F89)</f>
        <v>0</v>
      </c>
      <c r="G90" s="2"/>
      <c r="H90" s="63">
        <f t="shared" si="13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 spans="1:32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09" s="1" customFormat="1" ht="15.75" customHeight="1"/>
    <row r="110" s="1" customFormat="1" ht="15.75" customHeight="1"/>
    <row r="111" s="1" customFormat="1" ht="15.75" customHeight="1"/>
    <row r="112" s="1" customFormat="1" ht="15.75" customHeight="1"/>
    <row r="113" s="1" customFormat="1" ht="15.75" customHeight="1"/>
    <row r="114" s="1" customFormat="1" ht="15.75" customHeight="1"/>
    <row r="115" s="1" customFormat="1" ht="15.75" customHeight="1"/>
    <row r="116" s="1" customFormat="1" ht="15.75" customHeight="1"/>
    <row r="117" s="1" customFormat="1" ht="15.75" customHeight="1"/>
    <row r="118" s="1" customFormat="1" ht="15.75" customHeight="1"/>
    <row r="119" s="1" customFormat="1" ht="15.75" customHeight="1"/>
    <row r="120" s="1" customFormat="1" ht="15.75" customHeight="1"/>
    <row r="121" s="1" customFormat="1" ht="15.75" customHeight="1"/>
    <row r="122" s="1" customFormat="1" ht="15.75" customHeight="1"/>
    <row r="123" s="1" customFormat="1" ht="15.75" customHeight="1"/>
    <row r="124" s="1" customFormat="1" ht="15.75" customHeight="1"/>
    <row r="125" s="1" customFormat="1" ht="15.75" customHeight="1"/>
    <row r="126" s="1" customFormat="1" ht="15.75" customHeight="1"/>
    <row r="127" s="1" customFormat="1" ht="15.75" customHeight="1"/>
    <row r="128" s="1" customFormat="1" ht="15.75" customHeight="1"/>
    <row r="129" s="1" customFormat="1" ht="15.75" customHeight="1"/>
    <row r="130" s="1" customFormat="1" ht="15.75" customHeight="1"/>
    <row r="131" s="1" customFormat="1" ht="15.75" customHeight="1"/>
    <row r="132" s="1" customFormat="1" ht="15.75" customHeight="1"/>
    <row r="133" s="1" customFormat="1" ht="15.75" customHeight="1"/>
    <row r="134" s="1" customFormat="1" ht="15.75" customHeight="1"/>
    <row r="135" s="1" customFormat="1" ht="15.75" customHeight="1"/>
    <row r="136" s="1" customFormat="1" ht="15.75" customHeight="1"/>
    <row r="137" s="1" customFormat="1" ht="15.75" customHeight="1"/>
    <row r="138" s="1" customFormat="1" ht="15.75" customHeight="1"/>
    <row r="139" s="1" customFormat="1" ht="15.75" customHeight="1"/>
    <row r="140" s="1" customFormat="1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6:L6"/>
    <mergeCell ref="A7:L7"/>
    <mergeCell ref="A8:L8"/>
    <mergeCell ref="A9:L9"/>
    <mergeCell ref="C21:H21"/>
    <mergeCell ref="B35:C35"/>
    <mergeCell ref="D43:E43"/>
    <mergeCell ref="B49:C49"/>
    <mergeCell ref="D57:E57"/>
    <mergeCell ref="B64:C64"/>
    <mergeCell ref="D72:E72"/>
    <mergeCell ref="C2:K4"/>
    <mergeCell ref="A2:B4"/>
  </mergeCells>
  <pageMargins left="0.7" right="0.7" top="0.75" bottom="0.75" header="0" footer="0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Contable_EDESO</dc:creator>
  <cp:lastModifiedBy>nomin</cp:lastModifiedBy>
  <dcterms:created xsi:type="dcterms:W3CDTF">2023-01-30T16:14:00Z</dcterms:created>
  <dcterms:modified xsi:type="dcterms:W3CDTF">2025-09-16T16:11:47Z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0x010100E79A96F68990A64D8544A21D6D037D66</vt:lpwstr>
  </property>
  <property fmtid="{D5CDD505-2E9C-101B-9397-08002B2CF9AE}" pid="3" name="ICV">
    <vt:lpwstr>8D7A9B267441437C90760C2245E87045_12</vt:lpwstr>
  </property>
  <property fmtid="{D5CDD505-2E9C-101B-9397-08002B2CF9AE}" pid="4" name="KSOProductBuildVer">
    <vt:lpwstr>2058-12.2.0.22549</vt:lpwstr>
  </property>
</Properties>
</file>